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mc:Choice>
  </mc:AlternateContent>
  <bookViews>
    <workbookView xWindow="0" yWindow="0" windowWidth="0" windowHeight="0"/>
  </bookViews>
  <sheets>
    <sheet name="Rekapitulace stavby" sheetId="1" r:id="rId1"/>
    <sheet name="01 Sionkova 1502-9 - zate..." sheetId="2" r:id="rId2"/>
    <sheet name="02 Sionkova 1502-9 - sana..." sheetId="3" r:id="rId3"/>
    <sheet name="03 Sionkova 1502-9 - výmě..." sheetId="4" r:id="rId4"/>
    <sheet name="10 Sionkova 1502-9 - ÚT b..." sheetId="5" r:id="rId5"/>
    <sheet name="11 Sionkova 1502-9 - ÚT b..." sheetId="6" r:id="rId6"/>
    <sheet name="12 Sionkova 1502-9 - ÚT b..." sheetId="7" r:id="rId7"/>
    <sheet name="13 Sionkova 1502-9 - ÚT b..."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'01 Sionkova 1502-9 - zate...'!$C$98:$K$1085</definedName>
    <definedName name="_xlnm.Print_Area" localSheetId="1">'01 Sionkova 1502-9 - zate...'!$C$4:$J$39,'01 Sionkova 1502-9 - zate...'!$C$45:$J$80,'01 Sionkova 1502-9 - zate...'!$C$86:$K$1085</definedName>
    <definedName name="_xlnm.Print_Titles" localSheetId="1">'01 Sionkova 1502-9 - zate...'!$98:$98</definedName>
    <definedName name="_xlnm._FilterDatabase" localSheetId="2" hidden="1">'02 Sionkova 1502-9 - sana...'!$C$90:$K$228</definedName>
    <definedName name="_xlnm.Print_Area" localSheetId="2">'02 Sionkova 1502-9 - sana...'!$C$4:$J$39,'02 Sionkova 1502-9 - sana...'!$C$45:$J$72,'02 Sionkova 1502-9 - sana...'!$C$78:$K$228</definedName>
    <definedName name="_xlnm.Print_Titles" localSheetId="2">'02 Sionkova 1502-9 - sana...'!$90:$90</definedName>
    <definedName name="_xlnm._FilterDatabase" localSheetId="3" hidden="1">'03 Sionkova 1502-9 - výmě...'!$C$86:$K$238</definedName>
    <definedName name="_xlnm.Print_Area" localSheetId="3">'03 Sionkova 1502-9 - výmě...'!$C$4:$J$39,'03 Sionkova 1502-9 - výmě...'!$C$45:$J$68,'03 Sionkova 1502-9 - výmě...'!$C$74:$K$238</definedName>
    <definedName name="_xlnm.Print_Titles" localSheetId="3">'03 Sionkova 1502-9 - výmě...'!$86:$86</definedName>
    <definedName name="_xlnm._FilterDatabase" localSheetId="4" hidden="1">'10 Sionkova 1502-9 - ÚT b...'!$C$83:$K$166</definedName>
    <definedName name="_xlnm.Print_Area" localSheetId="4">'10 Sionkova 1502-9 - ÚT b...'!$C$4:$J$39,'10 Sionkova 1502-9 - ÚT b...'!$C$45:$J$65,'10 Sionkova 1502-9 - ÚT b...'!$C$71:$K$166</definedName>
    <definedName name="_xlnm.Print_Titles" localSheetId="4">'10 Sionkova 1502-9 - ÚT b...'!$83:$83</definedName>
    <definedName name="_xlnm._FilterDatabase" localSheetId="5" hidden="1">'11 Sionkova 1502-9 - ÚT b...'!$C$83:$K$166</definedName>
    <definedName name="_xlnm.Print_Area" localSheetId="5">'11 Sionkova 1502-9 - ÚT b...'!$C$4:$J$39,'11 Sionkova 1502-9 - ÚT b...'!$C$45:$J$65,'11 Sionkova 1502-9 - ÚT b...'!$C$71:$K$166</definedName>
    <definedName name="_xlnm.Print_Titles" localSheetId="5">'11 Sionkova 1502-9 - ÚT b...'!$83:$83</definedName>
    <definedName name="_xlnm._FilterDatabase" localSheetId="6" hidden="1">'12 Sionkova 1502-9 - ÚT b...'!$C$83:$K$166</definedName>
    <definedName name="_xlnm.Print_Area" localSheetId="6">'12 Sionkova 1502-9 - ÚT b...'!$C$4:$J$39,'12 Sionkova 1502-9 - ÚT b...'!$C$45:$J$65,'12 Sionkova 1502-9 - ÚT b...'!$C$71:$K$166</definedName>
    <definedName name="_xlnm.Print_Titles" localSheetId="6">'12 Sionkova 1502-9 - ÚT b...'!$83:$83</definedName>
    <definedName name="_xlnm._FilterDatabase" localSheetId="7" hidden="1">'13 Sionkova 1502-9 - ÚT b...'!$C$83:$K$166</definedName>
    <definedName name="_xlnm.Print_Area" localSheetId="7">'13 Sionkova 1502-9 - ÚT b...'!$C$4:$J$39,'13 Sionkova 1502-9 - ÚT b...'!$C$45:$J$65,'13 Sionkova 1502-9 - ÚT b...'!$C$71:$K$166</definedName>
    <definedName name="_xlnm.Print_Titles" localSheetId="7">'13 Sionkova 1502-9 - ÚT b...'!$83:$83</definedName>
    <definedName name="_xlnm.Print_Area" localSheetId="8">'Pokyny pro vyplnění'!$B$2:$K$71,'Pokyny pro vyplnění'!$B$74:$K$118,'Pokyny pro vyplnění'!$B$121:$K$161,'Pokyny pro vyplnění'!$B$164:$K$218</definedName>
  </definedNames>
  <calcPr/>
</workbook>
</file>

<file path=xl/calcChain.xml><?xml version="1.0" encoding="utf-8"?>
<calcChain xmlns="http://schemas.openxmlformats.org/spreadsheetml/2006/main">
  <c i="8" l="1" r="J37"/>
  <c r="J36"/>
  <c i="1" r="AY61"/>
  <c i="8" r="J35"/>
  <c i="1" r="AX61"/>
  <c i="8"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78"/>
  <c r="E7"/>
  <c r="E48"/>
  <c i="7" r="J37"/>
  <c r="J36"/>
  <c i="1" r="AY60"/>
  <c i="7" r="J35"/>
  <c i="1" r="AX60"/>
  <c i="7"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52"/>
  <c r="E7"/>
  <c r="E74"/>
  <c i="6" r="J37"/>
  <c r="J36"/>
  <c i="1" r="AY59"/>
  <c i="6" r="J35"/>
  <c i="1" r="AX59"/>
  <c i="6"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52"/>
  <c r="E7"/>
  <c r="E74"/>
  <c i="5" r="J37"/>
  <c r="J36"/>
  <c i="1" r="AY58"/>
  <c i="5" r="J35"/>
  <c i="1" r="AX58"/>
  <c i="5"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78"/>
  <c r="E7"/>
  <c r="E74"/>
  <c i="4" r="J37"/>
  <c r="J36"/>
  <c i="1" r="AY57"/>
  <c i="4" r="J35"/>
  <c i="1" r="AX57"/>
  <c i="4" r="BI236"/>
  <c r="BH236"/>
  <c r="BG236"/>
  <c r="BE236"/>
  <c r="T236"/>
  <c r="R236"/>
  <c r="P236"/>
  <c r="BI234"/>
  <c r="BH234"/>
  <c r="BG234"/>
  <c r="BE234"/>
  <c r="T234"/>
  <c r="R234"/>
  <c r="P234"/>
  <c r="BI232"/>
  <c r="BH232"/>
  <c r="BG232"/>
  <c r="BE232"/>
  <c r="T232"/>
  <c r="R232"/>
  <c r="P232"/>
  <c r="BI230"/>
  <c r="BH230"/>
  <c r="BG230"/>
  <c r="BE230"/>
  <c r="T230"/>
  <c r="R230"/>
  <c r="P230"/>
  <c r="BI226"/>
  <c r="BH226"/>
  <c r="BG226"/>
  <c r="BE226"/>
  <c r="T226"/>
  <c r="R226"/>
  <c r="P226"/>
  <c r="BI223"/>
  <c r="BH223"/>
  <c r="BG223"/>
  <c r="BE223"/>
  <c r="T223"/>
  <c r="R223"/>
  <c r="P223"/>
  <c r="BI219"/>
  <c r="BH219"/>
  <c r="BG219"/>
  <c r="BE219"/>
  <c r="T219"/>
  <c r="R219"/>
  <c r="P219"/>
  <c r="BI216"/>
  <c r="BH216"/>
  <c r="BG216"/>
  <c r="BE216"/>
  <c r="T216"/>
  <c r="R216"/>
  <c r="P216"/>
  <c r="BI213"/>
  <c r="BH213"/>
  <c r="BG213"/>
  <c r="BE213"/>
  <c r="T213"/>
  <c r="R213"/>
  <c r="P213"/>
  <c r="BI210"/>
  <c r="BH210"/>
  <c r="BG210"/>
  <c r="BE210"/>
  <c r="T210"/>
  <c r="R210"/>
  <c r="P210"/>
  <c r="BI207"/>
  <c r="BH207"/>
  <c r="BG207"/>
  <c r="BE207"/>
  <c r="T207"/>
  <c r="R207"/>
  <c r="P207"/>
  <c r="BI204"/>
  <c r="BH204"/>
  <c r="BG204"/>
  <c r="BE204"/>
  <c r="T204"/>
  <c r="R204"/>
  <c r="P204"/>
  <c r="BI200"/>
  <c r="BH200"/>
  <c r="BG200"/>
  <c r="BE200"/>
  <c r="T200"/>
  <c r="R200"/>
  <c r="P200"/>
  <c r="BI197"/>
  <c r="BH197"/>
  <c r="BG197"/>
  <c r="BE197"/>
  <c r="T197"/>
  <c r="R197"/>
  <c r="P197"/>
  <c r="BI194"/>
  <c r="BH194"/>
  <c r="BG194"/>
  <c r="BE194"/>
  <c r="T194"/>
  <c r="R194"/>
  <c r="P194"/>
  <c r="BI191"/>
  <c r="BH191"/>
  <c r="BG191"/>
  <c r="BE191"/>
  <c r="T191"/>
  <c r="R191"/>
  <c r="P191"/>
  <c r="BI187"/>
  <c r="BH187"/>
  <c r="BG187"/>
  <c r="BE187"/>
  <c r="T187"/>
  <c r="R187"/>
  <c r="P187"/>
  <c r="BI184"/>
  <c r="BH184"/>
  <c r="BG184"/>
  <c r="BE184"/>
  <c r="T184"/>
  <c r="R184"/>
  <c r="P184"/>
  <c r="BI181"/>
  <c r="BH181"/>
  <c r="BG181"/>
  <c r="BE181"/>
  <c r="T181"/>
  <c r="R181"/>
  <c r="P181"/>
  <c r="BI179"/>
  <c r="BH179"/>
  <c r="BG179"/>
  <c r="BE179"/>
  <c r="T179"/>
  <c r="R179"/>
  <c r="P179"/>
  <c r="BI177"/>
  <c r="BH177"/>
  <c r="BG177"/>
  <c r="BE177"/>
  <c r="T177"/>
  <c r="R177"/>
  <c r="P177"/>
  <c r="BI175"/>
  <c r="BH175"/>
  <c r="BG175"/>
  <c r="BE175"/>
  <c r="T175"/>
  <c r="R175"/>
  <c r="P175"/>
  <c r="BI173"/>
  <c r="BH173"/>
  <c r="BG173"/>
  <c r="BE173"/>
  <c r="T173"/>
  <c r="R173"/>
  <c r="P173"/>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9"/>
  <c r="BH159"/>
  <c r="BG159"/>
  <c r="BE159"/>
  <c r="T159"/>
  <c r="R159"/>
  <c r="P159"/>
  <c r="BI156"/>
  <c r="BH156"/>
  <c r="BG156"/>
  <c r="BE156"/>
  <c r="T156"/>
  <c r="R156"/>
  <c r="P156"/>
  <c r="BI154"/>
  <c r="BH154"/>
  <c r="BG154"/>
  <c r="BE154"/>
  <c r="T154"/>
  <c r="R154"/>
  <c r="P154"/>
  <c r="BI152"/>
  <c r="BH152"/>
  <c r="BG152"/>
  <c r="BE152"/>
  <c r="T152"/>
  <c r="R152"/>
  <c r="P152"/>
  <c r="BI148"/>
  <c r="BH148"/>
  <c r="BG148"/>
  <c r="BE148"/>
  <c r="T148"/>
  <c r="R148"/>
  <c r="P148"/>
  <c r="BI144"/>
  <c r="BH144"/>
  <c r="BG144"/>
  <c r="BE144"/>
  <c r="T144"/>
  <c r="R144"/>
  <c r="P144"/>
  <c r="BI138"/>
  <c r="BH138"/>
  <c r="BG138"/>
  <c r="BE138"/>
  <c r="T138"/>
  <c r="R138"/>
  <c r="P138"/>
  <c r="BI136"/>
  <c r="BH136"/>
  <c r="BG136"/>
  <c r="BE136"/>
  <c r="T136"/>
  <c r="R136"/>
  <c r="P136"/>
  <c r="BI133"/>
  <c r="BH133"/>
  <c r="BG133"/>
  <c r="BE133"/>
  <c r="T133"/>
  <c r="R133"/>
  <c r="P133"/>
  <c r="BI129"/>
  <c r="BH129"/>
  <c r="BG129"/>
  <c r="BE129"/>
  <c r="T129"/>
  <c r="R129"/>
  <c r="P129"/>
  <c r="BI126"/>
  <c r="BH126"/>
  <c r="BG126"/>
  <c r="BE126"/>
  <c r="T126"/>
  <c r="R126"/>
  <c r="P126"/>
  <c r="BI123"/>
  <c r="BH123"/>
  <c r="BG123"/>
  <c r="BE123"/>
  <c r="T123"/>
  <c r="R123"/>
  <c r="P123"/>
  <c r="BI120"/>
  <c r="BH120"/>
  <c r="BG120"/>
  <c r="BE120"/>
  <c r="T120"/>
  <c r="R120"/>
  <c r="P120"/>
  <c r="BI117"/>
  <c r="BH117"/>
  <c r="BG117"/>
  <c r="BE117"/>
  <c r="T117"/>
  <c r="R117"/>
  <c r="P117"/>
  <c r="BI114"/>
  <c r="BH114"/>
  <c r="BG114"/>
  <c r="BE114"/>
  <c r="T114"/>
  <c r="R114"/>
  <c r="P114"/>
  <c r="BI111"/>
  <c r="BH111"/>
  <c r="BG111"/>
  <c r="BE111"/>
  <c r="T111"/>
  <c r="R111"/>
  <c r="P111"/>
  <c r="BI109"/>
  <c r="BH109"/>
  <c r="BG109"/>
  <c r="BE109"/>
  <c r="T109"/>
  <c r="R109"/>
  <c r="P109"/>
  <c r="BI103"/>
  <c r="BH103"/>
  <c r="BG103"/>
  <c r="BE103"/>
  <c r="T103"/>
  <c r="R103"/>
  <c r="P103"/>
  <c r="BI99"/>
  <c r="BH99"/>
  <c r="BG99"/>
  <c r="BE99"/>
  <c r="T99"/>
  <c r="R99"/>
  <c r="P99"/>
  <c r="BI96"/>
  <c r="BH96"/>
  <c r="BG96"/>
  <c r="BE96"/>
  <c r="T96"/>
  <c r="R96"/>
  <c r="P96"/>
  <c r="BI93"/>
  <c r="BH93"/>
  <c r="BG93"/>
  <c r="BE93"/>
  <c r="T93"/>
  <c r="R93"/>
  <c r="P93"/>
  <c r="BI90"/>
  <c r="BH90"/>
  <c r="BG90"/>
  <c r="BE90"/>
  <c r="T90"/>
  <c r="R90"/>
  <c r="P90"/>
  <c r="J84"/>
  <c r="J83"/>
  <c r="F83"/>
  <c r="F81"/>
  <c r="E79"/>
  <c r="J55"/>
  <c r="J54"/>
  <c r="F54"/>
  <c r="F52"/>
  <c r="E50"/>
  <c r="J18"/>
  <c r="E18"/>
  <c r="F84"/>
  <c r="J17"/>
  <c r="J12"/>
  <c r="J52"/>
  <c r="E7"/>
  <c r="E48"/>
  <c i="3" r="J37"/>
  <c r="J36"/>
  <c i="1" r="AY56"/>
  <c i="3" r="J35"/>
  <c i="1" r="AX56"/>
  <c i="3" r="BI225"/>
  <c r="BH225"/>
  <c r="BG225"/>
  <c r="BE225"/>
  <c r="T225"/>
  <c r="R225"/>
  <c r="P225"/>
  <c r="BI221"/>
  <c r="BH221"/>
  <c r="BG221"/>
  <c r="BE221"/>
  <c r="T221"/>
  <c r="R221"/>
  <c r="P221"/>
  <c r="BI217"/>
  <c r="BH217"/>
  <c r="BG217"/>
  <c r="BE217"/>
  <c r="T217"/>
  <c r="R217"/>
  <c r="P217"/>
  <c r="BI215"/>
  <c r="BH215"/>
  <c r="BG215"/>
  <c r="BE215"/>
  <c r="T215"/>
  <c r="R215"/>
  <c r="P215"/>
  <c r="BI211"/>
  <c r="BH211"/>
  <c r="BG211"/>
  <c r="BE211"/>
  <c r="T211"/>
  <c r="R211"/>
  <c r="P211"/>
  <c r="BI207"/>
  <c r="BH207"/>
  <c r="BG207"/>
  <c r="BE207"/>
  <c r="T207"/>
  <c r="R207"/>
  <c r="P207"/>
  <c r="BI204"/>
  <c r="BH204"/>
  <c r="BG204"/>
  <c r="BE204"/>
  <c r="T204"/>
  <c r="R204"/>
  <c r="P204"/>
  <c r="BI201"/>
  <c r="BH201"/>
  <c r="BG201"/>
  <c r="BE201"/>
  <c r="T201"/>
  <c r="R201"/>
  <c r="P201"/>
  <c r="BI196"/>
  <c r="BH196"/>
  <c r="BG196"/>
  <c r="BE196"/>
  <c r="T196"/>
  <c r="T195"/>
  <c r="R196"/>
  <c r="R195"/>
  <c r="P196"/>
  <c r="P195"/>
  <c r="BI192"/>
  <c r="BH192"/>
  <c r="BG192"/>
  <c r="BE192"/>
  <c r="T192"/>
  <c r="R192"/>
  <c r="P192"/>
  <c r="BI188"/>
  <c r="BH188"/>
  <c r="BG188"/>
  <c r="BE188"/>
  <c r="T188"/>
  <c r="R188"/>
  <c r="P188"/>
  <c r="BI185"/>
  <c r="BH185"/>
  <c r="BG185"/>
  <c r="BE185"/>
  <c r="T185"/>
  <c r="R185"/>
  <c r="P185"/>
  <c r="BI182"/>
  <c r="BH182"/>
  <c r="BG182"/>
  <c r="BE182"/>
  <c r="T182"/>
  <c r="R182"/>
  <c r="P182"/>
  <c r="BI177"/>
  <c r="BH177"/>
  <c r="BG177"/>
  <c r="BE177"/>
  <c r="T177"/>
  <c r="R177"/>
  <c r="P177"/>
  <c r="BI172"/>
  <c r="BH172"/>
  <c r="BG172"/>
  <c r="BE172"/>
  <c r="T172"/>
  <c r="R172"/>
  <c r="P172"/>
  <c r="BI167"/>
  <c r="BH167"/>
  <c r="BG167"/>
  <c r="BE167"/>
  <c r="T167"/>
  <c r="R167"/>
  <c r="P167"/>
  <c r="BI163"/>
  <c r="BH163"/>
  <c r="BG163"/>
  <c r="BE163"/>
  <c r="T163"/>
  <c r="R163"/>
  <c r="P163"/>
  <c r="BI159"/>
  <c r="BH159"/>
  <c r="BG159"/>
  <c r="BE159"/>
  <c r="T159"/>
  <c r="R159"/>
  <c r="P159"/>
  <c r="BI155"/>
  <c r="BH155"/>
  <c r="BG155"/>
  <c r="BE155"/>
  <c r="T155"/>
  <c r="R155"/>
  <c r="P155"/>
  <c r="BI151"/>
  <c r="BH151"/>
  <c r="BG151"/>
  <c r="BE151"/>
  <c r="T151"/>
  <c r="R151"/>
  <c r="P151"/>
  <c r="BI149"/>
  <c r="BH149"/>
  <c r="BG149"/>
  <c r="BE149"/>
  <c r="T149"/>
  <c r="R149"/>
  <c r="P149"/>
  <c r="BI144"/>
  <c r="BH144"/>
  <c r="BG144"/>
  <c r="BE144"/>
  <c r="T144"/>
  <c r="R144"/>
  <c r="P144"/>
  <c r="BI139"/>
  <c r="BH139"/>
  <c r="BG139"/>
  <c r="BE139"/>
  <c r="T139"/>
  <c r="R139"/>
  <c r="P139"/>
  <c r="BI134"/>
  <c r="BH134"/>
  <c r="BG134"/>
  <c r="BE134"/>
  <c r="T134"/>
  <c r="R134"/>
  <c r="P134"/>
  <c r="BI131"/>
  <c r="BH131"/>
  <c r="BG131"/>
  <c r="BE131"/>
  <c r="T131"/>
  <c r="R131"/>
  <c r="P131"/>
  <c r="BI126"/>
  <c r="BH126"/>
  <c r="BG126"/>
  <c r="BE126"/>
  <c r="T126"/>
  <c r="T125"/>
  <c r="R126"/>
  <c r="R125"/>
  <c r="P126"/>
  <c r="P125"/>
  <c r="BI121"/>
  <c r="BH121"/>
  <c r="BG121"/>
  <c r="BE121"/>
  <c r="T121"/>
  <c r="T120"/>
  <c r="R121"/>
  <c r="R120"/>
  <c r="P121"/>
  <c r="P120"/>
  <c r="BI117"/>
  <c r="BH117"/>
  <c r="BG117"/>
  <c r="BE117"/>
  <c r="T117"/>
  <c r="R117"/>
  <c r="P117"/>
  <c r="BI114"/>
  <c r="BH114"/>
  <c r="BG114"/>
  <c r="BE114"/>
  <c r="T114"/>
  <c r="R114"/>
  <c r="P114"/>
  <c r="BI109"/>
  <c r="BH109"/>
  <c r="BG109"/>
  <c r="BE109"/>
  <c r="T109"/>
  <c r="R109"/>
  <c r="P109"/>
  <c r="BI105"/>
  <c r="BH105"/>
  <c r="BG105"/>
  <c r="BE105"/>
  <c r="T105"/>
  <c r="R105"/>
  <c r="P105"/>
  <c r="BI102"/>
  <c r="BH102"/>
  <c r="BG102"/>
  <c r="BE102"/>
  <c r="T102"/>
  <c r="R102"/>
  <c r="P102"/>
  <c r="BI98"/>
  <c r="BH98"/>
  <c r="BG98"/>
  <c r="BE98"/>
  <c r="T98"/>
  <c r="R98"/>
  <c r="P98"/>
  <c r="BI94"/>
  <c r="BH94"/>
  <c r="BG94"/>
  <c r="BE94"/>
  <c r="T94"/>
  <c r="T93"/>
  <c r="R94"/>
  <c r="R93"/>
  <c r="P94"/>
  <c r="P93"/>
  <c r="J88"/>
  <c r="J87"/>
  <c r="F87"/>
  <c r="F85"/>
  <c r="E83"/>
  <c r="J55"/>
  <c r="J54"/>
  <c r="F54"/>
  <c r="F52"/>
  <c r="E50"/>
  <c r="J18"/>
  <c r="E18"/>
  <c r="F88"/>
  <c r="J17"/>
  <c r="J12"/>
  <c r="J85"/>
  <c r="E7"/>
  <c r="E48"/>
  <c i="2" r="J37"/>
  <c r="J36"/>
  <c i="1" r="AY55"/>
  <c i="2" r="J35"/>
  <c i="1" r="AX55"/>
  <c i="2" r="BI1082"/>
  <c r="BH1082"/>
  <c r="BG1082"/>
  <c r="BE1082"/>
  <c r="T1082"/>
  <c r="R1082"/>
  <c r="P1082"/>
  <c r="BI1078"/>
  <c r="BH1078"/>
  <c r="BG1078"/>
  <c r="BE1078"/>
  <c r="T1078"/>
  <c r="R1078"/>
  <c r="P1078"/>
  <c r="BI1075"/>
  <c r="BH1075"/>
  <c r="BG1075"/>
  <c r="BE1075"/>
  <c r="T1075"/>
  <c r="R1075"/>
  <c r="P1075"/>
  <c r="BI1073"/>
  <c r="BH1073"/>
  <c r="BG1073"/>
  <c r="BE1073"/>
  <c r="T1073"/>
  <c r="R1073"/>
  <c r="P1073"/>
  <c r="BI1071"/>
  <c r="BH1071"/>
  <c r="BG1071"/>
  <c r="BE1071"/>
  <c r="T1071"/>
  <c r="R1071"/>
  <c r="P1071"/>
  <c r="BI1069"/>
  <c r="BH1069"/>
  <c r="BG1069"/>
  <c r="BE1069"/>
  <c r="T1069"/>
  <c r="R1069"/>
  <c r="P1069"/>
  <c r="BI1060"/>
  <c r="BH1060"/>
  <c r="BG1060"/>
  <c r="BE1060"/>
  <c r="T1060"/>
  <c r="R1060"/>
  <c r="P1060"/>
  <c r="BI1056"/>
  <c r="BH1056"/>
  <c r="BG1056"/>
  <c r="BE1056"/>
  <c r="T1056"/>
  <c r="R1056"/>
  <c r="P1056"/>
  <c r="BI1053"/>
  <c r="BH1053"/>
  <c r="BG1053"/>
  <c r="BE1053"/>
  <c r="T1053"/>
  <c r="R1053"/>
  <c r="P1053"/>
  <c r="BI1050"/>
  <c r="BH1050"/>
  <c r="BG1050"/>
  <c r="BE1050"/>
  <c r="T1050"/>
  <c r="R1050"/>
  <c r="P1050"/>
  <c r="BI1047"/>
  <c r="BH1047"/>
  <c r="BG1047"/>
  <c r="BE1047"/>
  <c r="T1047"/>
  <c r="R1047"/>
  <c r="P1047"/>
  <c r="BI1039"/>
  <c r="BH1039"/>
  <c r="BG1039"/>
  <c r="BE1039"/>
  <c r="T1039"/>
  <c r="R1039"/>
  <c r="P1039"/>
  <c r="BI1031"/>
  <c r="BH1031"/>
  <c r="BG1031"/>
  <c r="BE1031"/>
  <c r="T1031"/>
  <c r="R1031"/>
  <c r="P1031"/>
  <c r="BI1027"/>
  <c r="BH1027"/>
  <c r="BG1027"/>
  <c r="BE1027"/>
  <c r="T1027"/>
  <c r="R1027"/>
  <c r="P1027"/>
  <c r="BI1022"/>
  <c r="BH1022"/>
  <c r="BG1022"/>
  <c r="BE1022"/>
  <c r="T1022"/>
  <c r="R1022"/>
  <c r="P1022"/>
  <c r="BI1017"/>
  <c r="BH1017"/>
  <c r="BG1017"/>
  <c r="BE1017"/>
  <c r="T1017"/>
  <c r="R1017"/>
  <c r="P1017"/>
  <c r="BI1014"/>
  <c r="BH1014"/>
  <c r="BG1014"/>
  <c r="BE1014"/>
  <c r="T1014"/>
  <c r="R1014"/>
  <c r="P1014"/>
  <c r="BI1011"/>
  <c r="BH1011"/>
  <c r="BG1011"/>
  <c r="BE1011"/>
  <c r="T1011"/>
  <c r="R1011"/>
  <c r="P1011"/>
  <c r="BI1006"/>
  <c r="BH1006"/>
  <c r="BG1006"/>
  <c r="BE1006"/>
  <c r="T1006"/>
  <c r="R1006"/>
  <c r="P1006"/>
  <c r="BI1002"/>
  <c r="BH1002"/>
  <c r="BG1002"/>
  <c r="BE1002"/>
  <c r="T1002"/>
  <c r="R1002"/>
  <c r="P1002"/>
  <c r="BI998"/>
  <c r="BH998"/>
  <c r="BG998"/>
  <c r="BE998"/>
  <c r="T998"/>
  <c r="R998"/>
  <c r="P998"/>
  <c r="BI994"/>
  <c r="BH994"/>
  <c r="BG994"/>
  <c r="BE994"/>
  <c r="T994"/>
  <c r="R994"/>
  <c r="P994"/>
  <c r="BI990"/>
  <c r="BH990"/>
  <c r="BG990"/>
  <c r="BE990"/>
  <c r="T990"/>
  <c r="R990"/>
  <c r="P990"/>
  <c r="BI985"/>
  <c r="BH985"/>
  <c r="BG985"/>
  <c r="BE985"/>
  <c r="T985"/>
  <c r="R985"/>
  <c r="P985"/>
  <c r="BI982"/>
  <c r="BH982"/>
  <c r="BG982"/>
  <c r="BE982"/>
  <c r="T982"/>
  <c r="R982"/>
  <c r="P982"/>
  <c r="BI977"/>
  <c r="BH977"/>
  <c r="BG977"/>
  <c r="BE977"/>
  <c r="T977"/>
  <c r="R977"/>
  <c r="P977"/>
  <c r="BI972"/>
  <c r="BH972"/>
  <c r="BG972"/>
  <c r="BE972"/>
  <c r="T972"/>
  <c r="R972"/>
  <c r="P972"/>
  <c r="BI968"/>
  <c r="BH968"/>
  <c r="BG968"/>
  <c r="BE968"/>
  <c r="T968"/>
  <c r="R968"/>
  <c r="P968"/>
  <c r="BI964"/>
  <c r="BH964"/>
  <c r="BG964"/>
  <c r="BE964"/>
  <c r="T964"/>
  <c r="R964"/>
  <c r="P964"/>
  <c r="BI960"/>
  <c r="BH960"/>
  <c r="BG960"/>
  <c r="BE960"/>
  <c r="T960"/>
  <c r="R960"/>
  <c r="P960"/>
  <c r="BI955"/>
  <c r="BH955"/>
  <c r="BG955"/>
  <c r="BE955"/>
  <c r="T955"/>
  <c r="R955"/>
  <c r="P955"/>
  <c r="BI951"/>
  <c r="BH951"/>
  <c r="BG951"/>
  <c r="BE951"/>
  <c r="T951"/>
  <c r="R951"/>
  <c r="P951"/>
  <c r="BI949"/>
  <c r="BH949"/>
  <c r="BG949"/>
  <c r="BE949"/>
  <c r="T949"/>
  <c r="R949"/>
  <c r="P949"/>
  <c r="BI947"/>
  <c r="BH947"/>
  <c r="BG947"/>
  <c r="BE947"/>
  <c r="T947"/>
  <c r="R947"/>
  <c r="P947"/>
  <c r="BI945"/>
  <c r="BH945"/>
  <c r="BG945"/>
  <c r="BE945"/>
  <c r="T945"/>
  <c r="R945"/>
  <c r="P945"/>
  <c r="BI943"/>
  <c r="BH943"/>
  <c r="BG943"/>
  <c r="BE943"/>
  <c r="T943"/>
  <c r="R943"/>
  <c r="P943"/>
  <c r="BI939"/>
  <c r="BH939"/>
  <c r="BG939"/>
  <c r="BE939"/>
  <c r="T939"/>
  <c r="R939"/>
  <c r="P939"/>
  <c r="BI934"/>
  <c r="BH934"/>
  <c r="BG934"/>
  <c r="BE934"/>
  <c r="T934"/>
  <c r="R934"/>
  <c r="P934"/>
  <c r="BI930"/>
  <c r="BH930"/>
  <c r="BG930"/>
  <c r="BE930"/>
  <c r="T930"/>
  <c r="R930"/>
  <c r="P930"/>
  <c r="BI925"/>
  <c r="BH925"/>
  <c r="BG925"/>
  <c r="BE925"/>
  <c r="T925"/>
  <c r="R925"/>
  <c r="P925"/>
  <c r="BI921"/>
  <c r="BH921"/>
  <c r="BG921"/>
  <c r="BE921"/>
  <c r="T921"/>
  <c r="R921"/>
  <c r="P921"/>
  <c r="BI917"/>
  <c r="BH917"/>
  <c r="BG917"/>
  <c r="BE917"/>
  <c r="T917"/>
  <c r="R917"/>
  <c r="P917"/>
  <c r="BI913"/>
  <c r="BH913"/>
  <c r="BG913"/>
  <c r="BE913"/>
  <c r="T913"/>
  <c r="R913"/>
  <c r="P913"/>
  <c r="BI911"/>
  <c r="BH911"/>
  <c r="BG911"/>
  <c r="BE911"/>
  <c r="T911"/>
  <c r="R911"/>
  <c r="P911"/>
  <c r="BI907"/>
  <c r="BH907"/>
  <c r="BG907"/>
  <c r="BE907"/>
  <c r="T907"/>
  <c r="R907"/>
  <c r="P907"/>
  <c r="BI903"/>
  <c r="BH903"/>
  <c r="BG903"/>
  <c r="BE903"/>
  <c r="T903"/>
  <c r="R903"/>
  <c r="P903"/>
  <c r="BI899"/>
  <c r="BH899"/>
  <c r="BG899"/>
  <c r="BE899"/>
  <c r="T899"/>
  <c r="R899"/>
  <c r="P899"/>
  <c r="BI894"/>
  <c r="BH894"/>
  <c r="BG894"/>
  <c r="BE894"/>
  <c r="T894"/>
  <c r="R894"/>
  <c r="P894"/>
  <c r="BI885"/>
  <c r="BH885"/>
  <c r="BG885"/>
  <c r="BE885"/>
  <c r="T885"/>
  <c r="R885"/>
  <c r="P885"/>
  <c r="BI876"/>
  <c r="BH876"/>
  <c r="BG876"/>
  <c r="BE876"/>
  <c r="T876"/>
  <c r="R876"/>
  <c r="P876"/>
  <c r="BI872"/>
  <c r="BH872"/>
  <c r="BG872"/>
  <c r="BE872"/>
  <c r="T872"/>
  <c r="R872"/>
  <c r="P872"/>
  <c r="BI868"/>
  <c r="BH868"/>
  <c r="BG868"/>
  <c r="BE868"/>
  <c r="T868"/>
  <c r="R868"/>
  <c r="P868"/>
  <c r="BI861"/>
  <c r="BH861"/>
  <c r="BG861"/>
  <c r="BE861"/>
  <c r="T861"/>
  <c r="R861"/>
  <c r="P861"/>
  <c r="BI857"/>
  <c r="BH857"/>
  <c r="BG857"/>
  <c r="BE857"/>
  <c r="T857"/>
  <c r="R857"/>
  <c r="P857"/>
  <c r="BI848"/>
  <c r="BH848"/>
  <c r="BG848"/>
  <c r="BE848"/>
  <c r="T848"/>
  <c r="R848"/>
  <c r="P848"/>
  <c r="BI844"/>
  <c r="BH844"/>
  <c r="BG844"/>
  <c r="BE844"/>
  <c r="T844"/>
  <c r="R844"/>
  <c r="P844"/>
  <c r="BI840"/>
  <c r="BH840"/>
  <c r="BG840"/>
  <c r="BE840"/>
  <c r="T840"/>
  <c r="R840"/>
  <c r="P840"/>
  <c r="BI834"/>
  <c r="BH834"/>
  <c r="BG834"/>
  <c r="BE834"/>
  <c r="T834"/>
  <c r="R834"/>
  <c r="P834"/>
  <c r="BI829"/>
  <c r="BH829"/>
  <c r="BG829"/>
  <c r="BE829"/>
  <c r="T829"/>
  <c r="R829"/>
  <c r="P829"/>
  <c r="BI825"/>
  <c r="BH825"/>
  <c r="BG825"/>
  <c r="BE825"/>
  <c r="T825"/>
  <c r="R825"/>
  <c r="P825"/>
  <c r="BI822"/>
  <c r="BH822"/>
  <c r="BG822"/>
  <c r="BE822"/>
  <c r="T822"/>
  <c r="R822"/>
  <c r="P822"/>
  <c r="BI817"/>
  <c r="BH817"/>
  <c r="BG817"/>
  <c r="BE817"/>
  <c r="T817"/>
  <c r="R817"/>
  <c r="P817"/>
  <c r="BI809"/>
  <c r="BH809"/>
  <c r="BG809"/>
  <c r="BE809"/>
  <c r="T809"/>
  <c r="R809"/>
  <c r="P809"/>
  <c r="BI806"/>
  <c r="BH806"/>
  <c r="BG806"/>
  <c r="BE806"/>
  <c r="T806"/>
  <c r="R806"/>
  <c r="P806"/>
  <c r="BI798"/>
  <c r="BH798"/>
  <c r="BG798"/>
  <c r="BE798"/>
  <c r="T798"/>
  <c r="R798"/>
  <c r="P798"/>
  <c r="BI794"/>
  <c r="BH794"/>
  <c r="BG794"/>
  <c r="BE794"/>
  <c r="T794"/>
  <c r="R794"/>
  <c r="P794"/>
  <c r="BI790"/>
  <c r="BH790"/>
  <c r="BG790"/>
  <c r="BE790"/>
  <c r="T790"/>
  <c r="R790"/>
  <c r="P790"/>
  <c r="BI786"/>
  <c r="BH786"/>
  <c r="BG786"/>
  <c r="BE786"/>
  <c r="T786"/>
  <c r="R786"/>
  <c r="P786"/>
  <c r="BI782"/>
  <c r="BH782"/>
  <c r="BG782"/>
  <c r="BE782"/>
  <c r="T782"/>
  <c r="R782"/>
  <c r="P782"/>
  <c r="BI778"/>
  <c r="BH778"/>
  <c r="BG778"/>
  <c r="BE778"/>
  <c r="T778"/>
  <c r="R778"/>
  <c r="P778"/>
  <c r="BI773"/>
  <c r="BH773"/>
  <c r="BG773"/>
  <c r="BE773"/>
  <c r="T773"/>
  <c r="T772"/>
  <c r="R773"/>
  <c r="R772"/>
  <c r="P773"/>
  <c r="P772"/>
  <c r="BI769"/>
  <c r="BH769"/>
  <c r="BG769"/>
  <c r="BE769"/>
  <c r="T769"/>
  <c r="R769"/>
  <c r="P769"/>
  <c r="BI765"/>
  <c r="BH765"/>
  <c r="BG765"/>
  <c r="BE765"/>
  <c r="T765"/>
  <c r="R765"/>
  <c r="P765"/>
  <c r="BI762"/>
  <c r="BH762"/>
  <c r="BG762"/>
  <c r="BE762"/>
  <c r="T762"/>
  <c r="R762"/>
  <c r="P762"/>
  <c r="BI759"/>
  <c r="BH759"/>
  <c r="BG759"/>
  <c r="BE759"/>
  <c r="T759"/>
  <c r="R759"/>
  <c r="P759"/>
  <c r="BI755"/>
  <c r="BH755"/>
  <c r="BG755"/>
  <c r="BE755"/>
  <c r="T755"/>
  <c r="R755"/>
  <c r="P755"/>
  <c r="BI751"/>
  <c r="BH751"/>
  <c r="BG751"/>
  <c r="BE751"/>
  <c r="T751"/>
  <c r="R751"/>
  <c r="P751"/>
  <c r="BI748"/>
  <c r="BH748"/>
  <c r="BG748"/>
  <c r="BE748"/>
  <c r="T748"/>
  <c r="R748"/>
  <c r="P748"/>
  <c r="BI745"/>
  <c r="BH745"/>
  <c r="BG745"/>
  <c r="BE745"/>
  <c r="T745"/>
  <c r="R745"/>
  <c r="P745"/>
  <c r="BI740"/>
  <c r="BH740"/>
  <c r="BG740"/>
  <c r="BE740"/>
  <c r="T740"/>
  <c r="R740"/>
  <c r="P740"/>
  <c r="BI736"/>
  <c r="BH736"/>
  <c r="BG736"/>
  <c r="BE736"/>
  <c r="T736"/>
  <c r="R736"/>
  <c r="P736"/>
  <c r="BI732"/>
  <c r="BH732"/>
  <c r="BG732"/>
  <c r="BE732"/>
  <c r="T732"/>
  <c r="R732"/>
  <c r="P732"/>
  <c r="BI727"/>
  <c r="BH727"/>
  <c r="BG727"/>
  <c r="BE727"/>
  <c r="T727"/>
  <c r="R727"/>
  <c r="P727"/>
  <c r="BI723"/>
  <c r="BH723"/>
  <c r="BG723"/>
  <c r="BE723"/>
  <c r="T723"/>
  <c r="R723"/>
  <c r="P723"/>
  <c r="BI681"/>
  <c r="BH681"/>
  <c r="BG681"/>
  <c r="BE681"/>
  <c r="T681"/>
  <c r="R681"/>
  <c r="P681"/>
  <c r="BI674"/>
  <c r="BH674"/>
  <c r="BG674"/>
  <c r="BE674"/>
  <c r="T674"/>
  <c r="R674"/>
  <c r="P674"/>
  <c r="BI669"/>
  <c r="BH669"/>
  <c r="BG669"/>
  <c r="BE669"/>
  <c r="T669"/>
  <c r="R669"/>
  <c r="P669"/>
  <c r="BI665"/>
  <c r="BH665"/>
  <c r="BG665"/>
  <c r="BE665"/>
  <c r="T665"/>
  <c r="R665"/>
  <c r="P665"/>
  <c r="BI661"/>
  <c r="BH661"/>
  <c r="BG661"/>
  <c r="BE661"/>
  <c r="T661"/>
  <c r="R661"/>
  <c r="P661"/>
  <c r="BI656"/>
  <c r="BH656"/>
  <c r="BG656"/>
  <c r="BE656"/>
  <c r="T656"/>
  <c r="R656"/>
  <c r="P656"/>
  <c r="BI652"/>
  <c r="BH652"/>
  <c r="BG652"/>
  <c r="BE652"/>
  <c r="T652"/>
  <c r="R652"/>
  <c r="P652"/>
  <c r="BI648"/>
  <c r="BH648"/>
  <c r="BG648"/>
  <c r="BE648"/>
  <c r="T648"/>
  <c r="R648"/>
  <c r="P648"/>
  <c r="BI644"/>
  <c r="BH644"/>
  <c r="BG644"/>
  <c r="BE644"/>
  <c r="T644"/>
  <c r="R644"/>
  <c r="P644"/>
  <c r="BI639"/>
  <c r="BH639"/>
  <c r="BG639"/>
  <c r="BE639"/>
  <c r="T639"/>
  <c r="R639"/>
  <c r="P639"/>
  <c r="BI635"/>
  <c r="BH635"/>
  <c r="BG635"/>
  <c r="BE635"/>
  <c r="T635"/>
  <c r="R635"/>
  <c r="P635"/>
  <c r="BI624"/>
  <c r="BH624"/>
  <c r="BG624"/>
  <c r="BE624"/>
  <c r="T624"/>
  <c r="R624"/>
  <c r="P624"/>
  <c r="BI583"/>
  <c r="BH583"/>
  <c r="BG583"/>
  <c r="BE583"/>
  <c r="T583"/>
  <c r="R583"/>
  <c r="P583"/>
  <c r="BI568"/>
  <c r="BH568"/>
  <c r="BG568"/>
  <c r="BE568"/>
  <c r="T568"/>
  <c r="R568"/>
  <c r="P568"/>
  <c r="BI557"/>
  <c r="BH557"/>
  <c r="BG557"/>
  <c r="BE557"/>
  <c r="T557"/>
  <c r="R557"/>
  <c r="P557"/>
  <c r="BI531"/>
  <c r="BH531"/>
  <c r="BG531"/>
  <c r="BE531"/>
  <c r="T531"/>
  <c r="R531"/>
  <c r="P531"/>
  <c r="BI524"/>
  <c r="BH524"/>
  <c r="BG524"/>
  <c r="BE524"/>
  <c r="T524"/>
  <c r="R524"/>
  <c r="P524"/>
  <c r="BI483"/>
  <c r="BH483"/>
  <c r="BG483"/>
  <c r="BE483"/>
  <c r="T483"/>
  <c r="R483"/>
  <c r="P483"/>
  <c r="BI480"/>
  <c r="BH480"/>
  <c r="BG480"/>
  <c r="BE480"/>
  <c r="T480"/>
  <c r="R480"/>
  <c r="P480"/>
  <c r="BI472"/>
  <c r="BH472"/>
  <c r="BG472"/>
  <c r="BE472"/>
  <c r="T472"/>
  <c r="R472"/>
  <c r="P472"/>
  <c r="BI469"/>
  <c r="BH469"/>
  <c r="BG469"/>
  <c r="BE469"/>
  <c r="T469"/>
  <c r="R469"/>
  <c r="P469"/>
  <c r="BI465"/>
  <c r="BH465"/>
  <c r="BG465"/>
  <c r="BE465"/>
  <c r="T465"/>
  <c r="R465"/>
  <c r="P465"/>
  <c r="BI460"/>
  <c r="BH460"/>
  <c r="BG460"/>
  <c r="BE460"/>
  <c r="T460"/>
  <c r="R460"/>
  <c r="P460"/>
  <c r="BI445"/>
  <c r="BH445"/>
  <c r="BG445"/>
  <c r="BE445"/>
  <c r="T445"/>
  <c r="R445"/>
  <c r="P445"/>
  <c r="BI440"/>
  <c r="BH440"/>
  <c r="BG440"/>
  <c r="BE440"/>
  <c r="T440"/>
  <c r="R440"/>
  <c r="P440"/>
  <c r="BI435"/>
  <c r="BH435"/>
  <c r="BG435"/>
  <c r="BE435"/>
  <c r="T435"/>
  <c r="R435"/>
  <c r="P435"/>
  <c r="BI430"/>
  <c r="BH430"/>
  <c r="BG430"/>
  <c r="BE430"/>
  <c r="T430"/>
  <c r="R430"/>
  <c r="P430"/>
  <c r="BI427"/>
  <c r="BH427"/>
  <c r="BG427"/>
  <c r="BE427"/>
  <c r="T427"/>
  <c r="R427"/>
  <c r="P427"/>
  <c r="BI422"/>
  <c r="BH422"/>
  <c r="BG422"/>
  <c r="BE422"/>
  <c r="T422"/>
  <c r="R422"/>
  <c r="P422"/>
  <c r="BI408"/>
  <c r="BH408"/>
  <c r="BG408"/>
  <c r="BE408"/>
  <c r="T408"/>
  <c r="R408"/>
  <c r="P408"/>
  <c r="BI394"/>
  <c r="BH394"/>
  <c r="BG394"/>
  <c r="BE394"/>
  <c r="T394"/>
  <c r="R394"/>
  <c r="P394"/>
  <c r="BI383"/>
  <c r="BH383"/>
  <c r="BG383"/>
  <c r="BE383"/>
  <c r="T383"/>
  <c r="R383"/>
  <c r="P383"/>
  <c r="BI372"/>
  <c r="BH372"/>
  <c r="BG372"/>
  <c r="BE372"/>
  <c r="T372"/>
  <c r="R372"/>
  <c r="P372"/>
  <c r="BI369"/>
  <c r="BH369"/>
  <c r="BG369"/>
  <c r="BE369"/>
  <c r="T369"/>
  <c r="R369"/>
  <c r="P369"/>
  <c r="BI359"/>
  <c r="BH359"/>
  <c r="BG359"/>
  <c r="BE359"/>
  <c r="T359"/>
  <c r="R359"/>
  <c r="P359"/>
  <c r="BI356"/>
  <c r="BH356"/>
  <c r="BG356"/>
  <c r="BE356"/>
  <c r="T356"/>
  <c r="R356"/>
  <c r="P356"/>
  <c r="BI343"/>
  <c r="BH343"/>
  <c r="BG343"/>
  <c r="BE343"/>
  <c r="T343"/>
  <c r="R343"/>
  <c r="P343"/>
  <c r="BI340"/>
  <c r="BH340"/>
  <c r="BG340"/>
  <c r="BE340"/>
  <c r="T340"/>
  <c r="R340"/>
  <c r="P340"/>
  <c r="BI335"/>
  <c r="BH335"/>
  <c r="BG335"/>
  <c r="BE335"/>
  <c r="T335"/>
  <c r="R335"/>
  <c r="P335"/>
  <c r="BI320"/>
  <c r="BH320"/>
  <c r="BG320"/>
  <c r="BE320"/>
  <c r="T320"/>
  <c r="R320"/>
  <c r="P320"/>
  <c r="BI305"/>
  <c r="BH305"/>
  <c r="BG305"/>
  <c r="BE305"/>
  <c r="T305"/>
  <c r="R305"/>
  <c r="P305"/>
  <c r="BI279"/>
  <c r="BH279"/>
  <c r="BG279"/>
  <c r="BE279"/>
  <c r="T279"/>
  <c r="R279"/>
  <c r="P279"/>
  <c r="BI272"/>
  <c r="BH272"/>
  <c r="BG272"/>
  <c r="BE272"/>
  <c r="T272"/>
  <c r="R272"/>
  <c r="P272"/>
  <c r="BI229"/>
  <c r="BH229"/>
  <c r="BG229"/>
  <c r="BE229"/>
  <c r="T229"/>
  <c r="R229"/>
  <c r="P229"/>
  <c r="BI187"/>
  <c r="BH187"/>
  <c r="BG187"/>
  <c r="BE187"/>
  <c r="T187"/>
  <c r="R187"/>
  <c r="P187"/>
  <c r="BI146"/>
  <c r="BH146"/>
  <c r="BG146"/>
  <c r="BE146"/>
  <c r="T146"/>
  <c r="R146"/>
  <c r="P146"/>
  <c r="BI137"/>
  <c r="BH137"/>
  <c r="BG137"/>
  <c r="BE137"/>
  <c r="T137"/>
  <c r="R137"/>
  <c r="P137"/>
  <c r="BI134"/>
  <c r="BH134"/>
  <c r="BG134"/>
  <c r="BE134"/>
  <c r="T134"/>
  <c r="R134"/>
  <c r="P134"/>
  <c r="BI126"/>
  <c r="BH126"/>
  <c r="BG126"/>
  <c r="BE126"/>
  <c r="T126"/>
  <c r="R126"/>
  <c r="P126"/>
  <c r="BI121"/>
  <c r="BH121"/>
  <c r="BG121"/>
  <c r="BE121"/>
  <c r="T121"/>
  <c r="R121"/>
  <c r="P121"/>
  <c r="BI112"/>
  <c r="BH112"/>
  <c r="BG112"/>
  <c r="BE112"/>
  <c r="T112"/>
  <c r="R112"/>
  <c r="P112"/>
  <c r="BI107"/>
  <c r="BH107"/>
  <c r="BG107"/>
  <c r="BE107"/>
  <c r="T107"/>
  <c r="R107"/>
  <c r="P107"/>
  <c r="BI102"/>
  <c r="BH102"/>
  <c r="BG102"/>
  <c r="BE102"/>
  <c r="T102"/>
  <c r="R102"/>
  <c r="P102"/>
  <c r="J96"/>
  <c r="J95"/>
  <c r="F95"/>
  <c r="F93"/>
  <c r="E91"/>
  <c r="J55"/>
  <c r="J54"/>
  <c r="F54"/>
  <c r="F52"/>
  <c r="E50"/>
  <c r="J18"/>
  <c r="E18"/>
  <c r="F96"/>
  <c r="J17"/>
  <c r="J12"/>
  <c r="J93"/>
  <c r="E7"/>
  <c r="E48"/>
  <c i="1" r="L50"/>
  <c r="AM50"/>
  <c r="AM49"/>
  <c r="L49"/>
  <c r="AM47"/>
  <c r="L47"/>
  <c r="L45"/>
  <c r="L44"/>
  <c i="8" r="J158"/>
  <c r="J150"/>
  <c i="7" r="BK161"/>
  <c i="5" r="BK146"/>
  <c i="2" r="J934"/>
  <c r="J751"/>
  <c r="BK107"/>
  <c i="8" r="J140"/>
  <c i="5" r="J134"/>
  <c i="6" r="BK150"/>
  <c i="2" r="J1071"/>
  <c r="J834"/>
  <c r="J723"/>
  <c r="J524"/>
  <c r="J1031"/>
  <c i="6" r="BK106"/>
  <c i="2" r="J736"/>
  <c i="7" r="BK132"/>
  <c i="5" r="J126"/>
  <c i="8" r="BK102"/>
  <c i="2" r="J782"/>
  <c r="J112"/>
  <c i="7" r="J142"/>
  <c i="5" r="BK132"/>
  <c i="4" r="J117"/>
  <c i="3" r="BK109"/>
  <c i="2" r="J435"/>
  <c i="8" r="BK87"/>
  <c r="BK104"/>
  <c i="4" r="J226"/>
  <c i="7" r="J117"/>
  <c i="4" r="J223"/>
  <c i="3" r="J221"/>
  <c i="2" r="J868"/>
  <c r="J947"/>
  <c r="J656"/>
  <c r="J372"/>
  <c i="7" r="J128"/>
  <c r="BK148"/>
  <c i="5" r="J158"/>
  <c i="4" r="BK197"/>
  <c r="J133"/>
  <c i="3" r="BK163"/>
  <c i="2" r="BK1022"/>
  <c i="6" r="BK126"/>
  <c i="4" r="J165"/>
  <c r="J138"/>
  <c i="5" r="J104"/>
  <c i="3" r="BK215"/>
  <c r="BK98"/>
  <c i="6" r="J161"/>
  <c i="5" r="J136"/>
  <c i="6" r="J104"/>
  <c i="5" r="BK104"/>
  <c i="4" r="BK90"/>
  <c i="2" r="BK121"/>
  <c r="BK945"/>
  <c r="BK778"/>
  <c i="6" r="J148"/>
  <c i="4" r="BK179"/>
  <c i="3" r="BK134"/>
  <c i="7" r="BK115"/>
  <c i="6" r="J109"/>
  <c i="2" r="J964"/>
  <c i="4" r="J187"/>
  <c i="5" r="BK115"/>
  <c i="2" r="BK782"/>
  <c r="J483"/>
  <c i="3" r="J172"/>
  <c i="8" r="BK158"/>
  <c r="BK140"/>
  <c i="2" r="BK1006"/>
  <c r="BK868"/>
  <c r="J681"/>
  <c r="J335"/>
  <c i="8" r="BK142"/>
  <c i="7" r="J138"/>
  <c i="8" r="BK130"/>
  <c i="6" r="BK120"/>
  <c i="5" r="BK106"/>
  <c i="2" r="J844"/>
  <c r="J652"/>
  <c r="J440"/>
  <c i="7" r="J122"/>
  <c i="2" r="BK1011"/>
  <c r="BK951"/>
  <c r="J790"/>
  <c r="J427"/>
  <c i="6" r="J90"/>
  <c i="8" r="J117"/>
  <c r="BK95"/>
  <c i="2" r="BK943"/>
  <c r="BK661"/>
  <c r="BK229"/>
  <c i="7" r="J130"/>
  <c i="4" r="BK213"/>
  <c r="BK96"/>
  <c i="3" r="BK121"/>
  <c i="2" r="J445"/>
  <c i="8" r="J104"/>
  <c i="6" r="BK113"/>
  <c i="7" r="BK136"/>
  <c i="6" r="BK156"/>
  <c i="2" r="BK1031"/>
  <c i="7" r="BK140"/>
  <c i="5" r="J115"/>
  <c i="4" r="J175"/>
  <c i="3" r="BK105"/>
  <c i="2" r="J1069"/>
  <c r="J913"/>
  <c r="BK806"/>
  <c r="BK472"/>
  <c r="J279"/>
  <c i="6" r="J146"/>
  <c i="7" r="BK146"/>
  <c i="5" r="J161"/>
  <c i="4" r="J216"/>
  <c r="J161"/>
  <c i="3" r="J192"/>
  <c i="2" r="J1075"/>
  <c r="J982"/>
  <c i="7" r="BK113"/>
  <c i="4" r="J213"/>
  <c r="J126"/>
  <c i="3" r="BK185"/>
  <c r="BK94"/>
  <c i="5" r="BK124"/>
  <c i="4" r="BK177"/>
  <c i="3" r="BK221"/>
  <c r="J139"/>
  <c i="7" r="J126"/>
  <c i="6" r="BK136"/>
  <c i="8" r="BK90"/>
  <c i="5" r="J142"/>
  <c i="4" r="BK167"/>
  <c i="3" r="J201"/>
  <c i="2" r="J778"/>
  <c r="J146"/>
  <c i="7" r="BK134"/>
  <c i="2" r="BK934"/>
  <c r="J745"/>
  <c i="7" r="BK98"/>
  <c i="5" r="J90"/>
  <c i="3" r="BK192"/>
  <c i="2" r="BK848"/>
  <c r="J480"/>
  <c i="6" r="BK115"/>
  <c i="2" r="BK1075"/>
  <c i="5" r="BK152"/>
  <c i="2" r="BK1050"/>
  <c r="BK949"/>
  <c r="BK681"/>
  <c r="J531"/>
  <c r="BK137"/>
  <c i="4" r="BK200"/>
  <c i="3" r="BK149"/>
  <c i="2" r="BK925"/>
  <c i="8" r="BK154"/>
  <c i="7" r="BK130"/>
  <c i="2" r="J1039"/>
  <c r="J817"/>
  <c r="BK674"/>
  <c i="7" r="J104"/>
  <c i="5" r="BK122"/>
  <c r="J140"/>
  <c i="4" r="BK223"/>
  <c i="2" r="BK876"/>
  <c r="BK736"/>
  <c r="BK445"/>
  <c r="BK1060"/>
  <c i="6" r="BK124"/>
  <c i="2" r="BK968"/>
  <c r="BK822"/>
  <c r="BK639"/>
  <c i="7" r="J164"/>
  <c i="5" r="J154"/>
  <c i="2" r="J1022"/>
  <c i="7" r="J109"/>
  <c i="2" r="J806"/>
  <c r="BK408"/>
  <c r="J107"/>
  <c i="6" r="J142"/>
  <c i="4" r="J177"/>
  <c i="3" r="J225"/>
  <c r="J207"/>
  <c i="2" r="BK907"/>
  <c r="BK440"/>
  <c r="J320"/>
  <c r="J102"/>
  <c i="8" r="BK109"/>
  <c i="2" r="J1073"/>
  <c i="7" r="J152"/>
  <c i="6" r="J117"/>
  <c i="2" r="J943"/>
  <c i="6" r="BK95"/>
  <c i="4" r="BK234"/>
  <c r="J120"/>
  <c i="3" r="J134"/>
  <c i="2" r="J1053"/>
  <c r="BK786"/>
  <c r="BK435"/>
  <c i="8" r="J95"/>
  <c i="2" r="BK985"/>
  <c i="7" r="BK92"/>
  <c i="4" r="BK219"/>
  <c r="BK187"/>
  <c r="J90"/>
  <c i="3" r="J105"/>
  <c i="2" r="J985"/>
  <c i="7" r="BK117"/>
  <c i="4" r="BK181"/>
  <c i="3" r="BK139"/>
  <c i="7" r="J154"/>
  <c i="5" r="BK87"/>
  <c i="4" r="BK126"/>
  <c i="3" r="J185"/>
  <c r="BK114"/>
  <c i="6" r="BK164"/>
  <c i="7" r="BK122"/>
  <c i="5" r="BK136"/>
  <c i="4" r="BK117"/>
  <c i="2" r="BK911"/>
  <c r="J343"/>
  <c i="8" r="J146"/>
  <c i="2" r="BK825"/>
  <c r="J648"/>
  <c r="BK531"/>
  <c i="4" r="BK236"/>
  <c i="3" r="J217"/>
  <c i="2" r="BK857"/>
  <c r="BK809"/>
  <c r="BK272"/>
  <c i="5" r="BK109"/>
  <c i="2" r="J972"/>
  <c i="5" r="J120"/>
  <c i="4" r="BK184"/>
  <c i="5" r="J117"/>
  <c i="2" r="BK903"/>
  <c r="J661"/>
  <c r="BK460"/>
  <c r="BK102"/>
  <c i="4" r="BK226"/>
  <c i="3" r="BK207"/>
  <c r="J114"/>
  <c i="8" r="BK161"/>
  <c r="J142"/>
  <c i="7" r="J148"/>
  <c i="2" r="BK1069"/>
  <c r="J809"/>
  <c i="6" r="J134"/>
  <c i="7" r="BK150"/>
  <c i="4" r="J230"/>
  <c i="2" r="BK356"/>
  <c r="BK1014"/>
  <c r="J903"/>
  <c r="J644"/>
  <c i="6" r="BK140"/>
  <c i="8" r="BK134"/>
  <c i="7" r="BK156"/>
  <c i="2" r="BK798"/>
  <c r="BK134"/>
  <c i="7" r="J150"/>
  <c i="6" r="J92"/>
  <c i="4" r="J156"/>
  <c i="2" r="BK1053"/>
  <c r="J126"/>
  <c i="8" r="J109"/>
  <c r="J106"/>
  <c i="6" r="J106"/>
  <c i="7" r="J120"/>
  <c i="5" r="BK92"/>
  <c i="4" r="J144"/>
  <c i="3" r="J98"/>
  <c i="2" r="BK977"/>
  <c r="BK583"/>
  <c r="BK394"/>
  <c i="8" r="BK98"/>
  <c i="2" r="J1060"/>
  <c i="5" r="BK113"/>
  <c i="4" r="J136"/>
  <c i="3" r="J144"/>
  <c i="7" r="J161"/>
  <c i="4" r="J194"/>
  <c r="J103"/>
  <c i="3" r="BK131"/>
  <c i="6" r="BK138"/>
  <c i="4" r="J184"/>
  <c r="BK129"/>
  <c i="3" r="J151"/>
  <c i="7" r="J124"/>
  <c i="6" r="J130"/>
  <c i="4" r="BK194"/>
  <c i="2" r="J765"/>
  <c i="6" r="J136"/>
  <c i="2" r="J899"/>
  <c i="5" r="J156"/>
  <c i="4" r="J148"/>
  <c i="2" r="BK872"/>
  <c r="J583"/>
  <c i="6" r="BK130"/>
  <c r="F35"/>
  <c i="3" r="BK167"/>
  <c i="2" r="J872"/>
  <c i="8" r="BK152"/>
  <c r="BK92"/>
  <c i="5" r="BK150"/>
  <c i="2" r="BK955"/>
  <c r="BK644"/>
  <c i="8" r="BK148"/>
  <c i="6" r="J122"/>
  <c i="8" r="BK117"/>
  <c i="5" r="J122"/>
  <c i="2" r="J945"/>
  <c r="J857"/>
  <c r="J759"/>
  <c r="J408"/>
  <c i="7" r="BK126"/>
  <c r="J102"/>
  <c i="2" r="J994"/>
  <c r="J794"/>
  <c r="J465"/>
  <c i="6" r="J113"/>
  <c i="4" r="BK216"/>
  <c i="8" r="BK124"/>
  <c i="7" r="BK106"/>
  <c i="2" r="BK817"/>
  <c r="BK320"/>
  <c i="8" r="BK164"/>
  <c i="7" r="J92"/>
  <c i="5" r="J138"/>
  <c i="4" r="BK144"/>
  <c i="3" r="J149"/>
  <c i="2" r="BK751"/>
  <c r="J229"/>
  <c i="7" r="J132"/>
  <c r="BK154"/>
  <c i="6" r="BK132"/>
  <c i="8" r="J113"/>
  <c i="6" r="BK161"/>
  <c i="4" r="J210"/>
  <c i="3" r="J159"/>
  <c i="2" r="BK998"/>
  <c r="BK899"/>
  <c r="BK483"/>
  <c r="BK383"/>
  <c i="6" r="J158"/>
  <c r="BK134"/>
  <c i="7" r="J95"/>
  <c i="4" r="BK103"/>
  <c i="3" r="BK117"/>
  <c i="2" r="J1047"/>
  <c i="5" r="J92"/>
  <c i="4" r="J159"/>
  <c i="3" r="BK182"/>
  <c r="J117"/>
  <c i="5" r="BK134"/>
  <c i="4" r="BK169"/>
  <c r="BK133"/>
  <c i="3" r="BK159"/>
  <c i="6" r="J138"/>
  <c i="7" r="BK164"/>
  <c i="6" r="J126"/>
  <c i="5" r="J106"/>
  <c i="4" r="J123"/>
  <c i="3" r="J163"/>
  <c i="2" r="BK469"/>
  <c i="8" r="J148"/>
  <c i="2" r="J990"/>
  <c r="BK773"/>
  <c r="J557"/>
  <c i="3" r="BK172"/>
  <c i="2" r="J762"/>
  <c r="J305"/>
  <c i="6" r="J120"/>
  <c i="2" r="J955"/>
  <c r="J1014"/>
  <c r="J917"/>
  <c r="BK762"/>
  <c r="BK480"/>
  <c i="5" r="BK117"/>
  <c i="4" r="BK99"/>
  <c i="3" r="J126"/>
  <c i="2" r="J949"/>
  <c i="8" r="J164"/>
  <c r="BK150"/>
  <c r="J120"/>
  <c i="7" r="BK102"/>
  <c i="2" r="BK1078"/>
  <c r="BK921"/>
  <c r="J748"/>
  <c r="BK187"/>
  <c i="8" r="BK138"/>
  <c i="5" r="BK161"/>
  <c i="7" r="J98"/>
  <c i="2" r="J998"/>
  <c r="J840"/>
  <c r="J732"/>
  <c r="J469"/>
  <c i="8" r="J126"/>
  <c i="5" r="BK154"/>
  <c i="2" r="BK939"/>
  <c r="BK732"/>
  <c r="BK372"/>
  <c i="5" r="J124"/>
  <c i="2" r="BK964"/>
  <c i="7" r="BK152"/>
  <c i="2" r="BK917"/>
  <c r="BK635"/>
  <c r="BK359"/>
  <c i="7" r="J146"/>
  <c i="6" r="J128"/>
  <c i="4" r="J181"/>
  <c r="BK114"/>
  <c i="3" r="BK177"/>
  <c i="2" r="J665"/>
  <c r="J356"/>
  <c r="BK112"/>
  <c i="8" r="BK106"/>
  <c i="6" r="J132"/>
  <c i="2" r="J1056"/>
  <c r="J1027"/>
  <c i="7" r="J136"/>
  <c i="5" r="J98"/>
  <c i="4" r="J129"/>
  <c i="3" r="J155"/>
  <c i="8" r="BK122"/>
  <c i="2" r="J907"/>
  <c r="BK727"/>
  <c r="J359"/>
  <c i="6" r="BK154"/>
  <c i="2" r="J960"/>
  <c i="6" r="BK148"/>
  <c i="5" r="BK126"/>
  <c i="4" r="BK175"/>
  <c i="3" r="J196"/>
  <c i="2" r="J1011"/>
  <c r="BK1082"/>
  <c i="7" r="J115"/>
  <c i="4" r="BK210"/>
  <c r="BK152"/>
  <c i="3" r="J177"/>
  <c r="J102"/>
  <c i="5" r="J148"/>
  <c i="4" r="BK154"/>
  <c i="3" r="BK196"/>
  <c r="J109"/>
  <c i="7" r="BK87"/>
  <c r="J140"/>
  <c i="6" r="J95"/>
  <c i="4" r="BK173"/>
  <c i="3" r="J188"/>
  <c i="2" r="BK829"/>
  <c r="BK335"/>
  <c r="BK1027"/>
  <c r="BK844"/>
  <c i="5" r="J95"/>
  <c i="4" r="J167"/>
  <c i="3" r="J94"/>
  <c i="2" r="J829"/>
  <c i="7" r="J134"/>
  <c i="4" r="J232"/>
  <c i="5" r="BK148"/>
  <c r="BK95"/>
  <c i="2" r="J1082"/>
  <c r="J1002"/>
  <c r="BK740"/>
  <c r="BK557"/>
  <c r="BK340"/>
  <c i="4" r="BK232"/>
  <c r="J152"/>
  <c i="3" r="BK144"/>
  <c i="8" r="BK156"/>
  <c r="J138"/>
  <c i="6" r="BK104"/>
  <c i="2" r="J977"/>
  <c r="J773"/>
  <c r="BK669"/>
  <c i="8" r="BK126"/>
  <c r="BK120"/>
  <c i="5" r="BK142"/>
  <c i="2" r="BK885"/>
  <c r="J861"/>
  <c r="BK765"/>
  <c r="J460"/>
  <c i="8" r="J134"/>
  <c i="7" r="BK120"/>
  <c i="6" r="J152"/>
  <c i="2" r="J1006"/>
  <c r="J876"/>
  <c r="J727"/>
  <c i="7" r="BK138"/>
  <c i="4" r="J219"/>
  <c i="2" r="BK972"/>
  <c i="6" r="J154"/>
  <c i="2" r="BK652"/>
  <c r="J272"/>
  <c i="8" r="J161"/>
  <c i="6" r="J98"/>
  <c i="4" r="BK159"/>
  <c i="3" r="BK217"/>
  <c r="BK151"/>
  <c i="2" r="J822"/>
  <c r="BK422"/>
  <c i="8" r="BK115"/>
  <c i="7" r="J158"/>
  <c i="8" r="J92"/>
  <c i="2" r="BK947"/>
  <c i="6" r="J124"/>
  <c i="4" r="BK230"/>
  <c i="3" r="BK188"/>
  <c i="2" r="J894"/>
  <c r="J1050"/>
  <c r="BK930"/>
  <c r="J422"/>
  <c i="8" r="J115"/>
  <c i="6" r="J140"/>
  <c i="8" r="J156"/>
  <c i="4" r="J200"/>
  <c r="J111"/>
  <c i="2" r="BK1039"/>
  <c i="5" r="J109"/>
  <c i="4" r="J179"/>
  <c i="3" r="BK204"/>
  <c i="8" r="J90"/>
  <c i="5" r="BK140"/>
  <c i="4" r="BK138"/>
  <c i="3" r="J182"/>
  <c r="BK155"/>
  <c i="7" r="J113"/>
  <c i="5" r="BK156"/>
  <c i="7" r="BK124"/>
  <c i="6" r="BK109"/>
  <c i="5" r="J113"/>
  <c i="4" r="BK163"/>
  <c i="2" r="J921"/>
  <c r="BK624"/>
  <c r="BK126"/>
  <c r="BK790"/>
  <c r="J394"/>
  <c i="5" r="BK102"/>
  <c i="4" r="J114"/>
  <c i="2" r="J939"/>
  <c r="J755"/>
  <c r="BK279"/>
  <c i="5" r="J128"/>
  <c i="2" r="BK960"/>
  <c i="4" r="J169"/>
  <c i="5" r="J132"/>
  <c i="2" r="J968"/>
  <c r="BK755"/>
  <c r="J635"/>
  <c r="BK430"/>
  <c i="4" r="J234"/>
  <c i="3" r="J211"/>
  <c i="2" r="BK1047"/>
  <c i="8" r="J154"/>
  <c r="BK136"/>
  <c i="6" r="BK92"/>
  <c i="2" r="J769"/>
  <c r="J472"/>
  <c i="8" r="BK146"/>
  <c i="7" r="J87"/>
  <c i="5" r="BK120"/>
  <c r="BK128"/>
  <c i="2" r="BK913"/>
  <c r="J848"/>
  <c r="J740"/>
  <c r="J568"/>
  <c r="J340"/>
  <c r="BK1002"/>
  <c r="BK723"/>
  <c r="J187"/>
  <c i="6" r="BK98"/>
  <c i="8" r="J130"/>
  <c r="J98"/>
  <c i="6" r="J156"/>
  <c i="2" r="BK834"/>
  <c r="J624"/>
  <c r="BK305"/>
  <c i="8" r="J87"/>
  <c i="6" r="BK117"/>
  <c i="4" r="BK161"/>
  <c i="3" r="BK225"/>
  <c r="J204"/>
  <c i="2" r="J825"/>
  <c r="J383"/>
  <c i="8" r="BK132"/>
  <c i="6" r="BK146"/>
  <c i="8" r="BK128"/>
  <c r="J102"/>
  <c i="2" r="BK994"/>
  <c i="7" r="J156"/>
  <c i="6" r="J115"/>
  <c i="5" r="BK90"/>
  <c i="4" r="J173"/>
  <c i="3" r="BK211"/>
  <c i="2" r="J951"/>
  <c r="BK861"/>
  <c r="J430"/>
  <c r="BK146"/>
  <c i="6" r="BK142"/>
  <c i="2" r="BK982"/>
  <c i="5" r="J164"/>
  <c r="BK98"/>
  <c i="4" r="J163"/>
  <c r="J99"/>
  <c i="2" r="BK1073"/>
  <c r="J1017"/>
  <c i="6" r="J87"/>
  <c i="4" r="J154"/>
  <c r="BK93"/>
  <c i="6" r="J164"/>
  <c i="4" r="BK136"/>
  <c i="3" r="J167"/>
  <c i="7" r="BK158"/>
  <c i="6" r="J102"/>
  <c i="7" r="BK109"/>
  <c i="5" r="BK164"/>
  <c i="4" r="J191"/>
  <c r="BK111"/>
  <c i="2" r="BK894"/>
  <c r="BK524"/>
  <c r="J134"/>
  <c i="6" r="BK122"/>
  <c i="2" r="BK794"/>
  <c r="BK748"/>
  <c i="6" r="BK90"/>
  <c i="4" r="BK165"/>
  <c i="3" r="BK126"/>
  <c i="2" r="BK840"/>
  <c r="BK369"/>
  <c i="6" r="BK87"/>
  <c i="4" r="BK204"/>
  <c i="2" r="J1078"/>
  <c i="4" r="J93"/>
  <c i="2" r="J930"/>
  <c r="BK759"/>
  <c r="BK656"/>
  <c r="J121"/>
  <c i="4" r="BK123"/>
  <c i="3" r="BK102"/>
  <c i="8" r="J152"/>
  <c r="J132"/>
  <c i="6" r="BK158"/>
  <c i="2" r="J798"/>
  <c r="BK343"/>
  <c i="8" r="J136"/>
  <c i="5" r="BK158"/>
  <c r="BK130"/>
  <c i="2" r="J786"/>
  <c r="J639"/>
  <c i="8" r="J122"/>
  <c i="2" r="BK1056"/>
  <c r="J885"/>
  <c r="J669"/>
  <c i="6" r="BK102"/>
  <c i="8" r="J128"/>
  <c i="7" r="BK142"/>
  <c i="2" r="J674"/>
  <c i="7" r="BK95"/>
  <c i="5" r="J102"/>
  <c i="4" r="BK148"/>
  <c i="2" r="BK427"/>
  <c i="8" r="BK113"/>
  <c r="J124"/>
  <c i="7" r="BK128"/>
  <c i="4" r="J204"/>
  <c i="5" r="BK138"/>
  <c i="4" r="J236"/>
  <c r="BK109"/>
  <c i="3" r="J131"/>
  <c i="2" r="BK1017"/>
  <c r="BK568"/>
  <c r="J369"/>
  <c r="J137"/>
  <c i="7" r="BK104"/>
  <c i="5" r="J130"/>
  <c i="4" r="BK191"/>
  <c i="3" r="J215"/>
  <c i="2" r="BK990"/>
  <c i="6" r="J150"/>
  <c i="4" r="BK156"/>
  <c r="J109"/>
  <c i="5" r="J150"/>
  <c i="4" r="J207"/>
  <c r="BK120"/>
  <c i="3" r="J121"/>
  <c i="6" r="BK152"/>
  <c i="5" r="J152"/>
  <c i="7" r="J106"/>
  <c i="4" r="J197"/>
  <c r="J96"/>
  <c i="2" r="BK648"/>
  <c i="6" r="BK128"/>
  <c i="2" r="J911"/>
  <c r="BK769"/>
  <c i="7" r="J90"/>
  <c i="3" r="BK201"/>
  <c i="2" r="J925"/>
  <c r="BK745"/>
  <c i="7" r="BK90"/>
  <c i="4" r="BK207"/>
  <c i="5" r="J146"/>
  <c r="J87"/>
  <c i="2" r="BK1071"/>
  <c r="BK665"/>
  <c r="BK465"/>
  <c i="1" r="AS54"/>
  <c i="2" l="1" r="T647"/>
  <c r="R789"/>
  <c r="P843"/>
  <c r="P967"/>
  <c r="P1059"/>
  <c i="3" r="BK130"/>
  <c r="J130"/>
  <c r="J64"/>
  <c r="P166"/>
  <c r="T210"/>
  <c i="4" r="BK151"/>
  <c r="J151"/>
  <c r="J65"/>
  <c i="5" r="P86"/>
  <c i="3" r="BK138"/>
  <c r="J138"/>
  <c r="J65"/>
  <c r="R181"/>
  <c r="T200"/>
  <c r="T199"/>
  <c i="4" r="T151"/>
  <c r="P113"/>
  <c r="BK222"/>
  <c r="J222"/>
  <c r="J67"/>
  <c i="5" r="T112"/>
  <c i="6" r="R86"/>
  <c i="2" r="R634"/>
  <c r="R101"/>
  <c r="R100"/>
  <c r="BK758"/>
  <c r="J758"/>
  <c r="J66"/>
  <c r="T797"/>
  <c r="T828"/>
  <c r="T924"/>
  <c r="R954"/>
  <c r="T1030"/>
  <c r="T1077"/>
  <c i="3" r="R166"/>
  <c i="4" r="T113"/>
  <c i="5" r="T86"/>
  <c i="6" r="P101"/>
  <c r="R112"/>
  <c i="7" r="BK86"/>
  <c i="2" r="T634"/>
  <c r="T101"/>
  <c r="T100"/>
  <c r="R722"/>
  <c r="R673"/>
  <c r="P777"/>
  <c r="R924"/>
  <c r="P954"/>
  <c r="R1030"/>
  <c i="3" r="T130"/>
  <c r="T166"/>
  <c r="R210"/>
  <c i="4" r="T89"/>
  <c r="T88"/>
  <c r="T108"/>
  <c r="T222"/>
  <c i="5" r="R112"/>
  <c i="6" r="T112"/>
  <c i="7" r="R101"/>
  <c r="T86"/>
  <c i="5" r="BK145"/>
  <c r="J145"/>
  <c r="J64"/>
  <c i="6" r="BK86"/>
  <c r="J86"/>
  <c r="J61"/>
  <c i="7" r="T112"/>
  <c i="2" r="P634"/>
  <c r="P101"/>
  <c r="P100"/>
  <c r="BK722"/>
  <c r="J722"/>
  <c r="J65"/>
  <c r="R758"/>
  <c r="T777"/>
  <c r="T789"/>
  <c r="BK843"/>
  <c r="J843"/>
  <c r="J73"/>
  <c r="P924"/>
  <c r="BK954"/>
  <c r="J954"/>
  <c r="J75"/>
  <c r="BK1030"/>
  <c r="J1030"/>
  <c r="J77"/>
  <c r="P1077"/>
  <c i="3" r="R138"/>
  <c r="P181"/>
  <c r="P210"/>
  <c i="4" r="R222"/>
  <c i="5" r="BK112"/>
  <c r="J112"/>
  <c r="J63"/>
  <c i="6" r="P145"/>
  <c i="7" r="R112"/>
  <c i="2" r="R647"/>
  <c r="T722"/>
  <c r="T673"/>
  <c r="BK789"/>
  <c r="J789"/>
  <c r="J70"/>
  <c r="P797"/>
  <c r="BK828"/>
  <c r="J828"/>
  <c r="J72"/>
  <c r="P828"/>
  <c r="BK924"/>
  <c r="J924"/>
  <c r="J74"/>
  <c r="R967"/>
  <c r="BK1059"/>
  <c r="J1059"/>
  <c r="J78"/>
  <c r="R1077"/>
  <c i="3" r="P130"/>
  <c r="T138"/>
  <c r="BK210"/>
  <c r="J210"/>
  <c r="J71"/>
  <c i="4" r="BK108"/>
  <c r="P203"/>
  <c i="5" r="P101"/>
  <c i="6" r="P86"/>
  <c i="7" r="P145"/>
  <c r="P86"/>
  <c i="2" r="BK647"/>
  <c r="J647"/>
  <c r="J63"/>
  <c r="T758"/>
  <c r="BK777"/>
  <c r="J777"/>
  <c r="J69"/>
  <c r="P789"/>
  <c r="R843"/>
  <c r="T967"/>
  <c r="T1059"/>
  <c i="3" r="BK166"/>
  <c r="J166"/>
  <c r="J66"/>
  <c r="BK200"/>
  <c r="BK199"/>
  <c r="J199"/>
  <c r="J69"/>
  <c i="4" r="P89"/>
  <c r="P88"/>
  <c r="R108"/>
  <c r="BK203"/>
  <c r="J203"/>
  <c r="J66"/>
  <c i="5" r="P112"/>
  <c i="6" r="BK112"/>
  <c r="J112"/>
  <c r="J63"/>
  <c i="7" r="BK112"/>
  <c r="J112"/>
  <c r="J63"/>
  <c i="6" r="BK145"/>
  <c r="J145"/>
  <c r="J64"/>
  <c i="7" r="T101"/>
  <c i="2" r="BK634"/>
  <c r="J634"/>
  <c r="J62"/>
  <c r="P722"/>
  <c r="P673"/>
  <c r="R777"/>
  <c r="R797"/>
  <c r="R828"/>
  <c r="BK967"/>
  <c r="J967"/>
  <c r="J76"/>
  <c r="R1059"/>
  <c i="3" r="R130"/>
  <c r="R92"/>
  <c r="BK181"/>
  <c r="J181"/>
  <c r="J67"/>
  <c r="P200"/>
  <c r="P199"/>
  <c i="4" r="R151"/>
  <c i="5" r="BK86"/>
  <c r="J86"/>
  <c r="J61"/>
  <c r="R145"/>
  <c i="6" r="P112"/>
  <c i="4" r="R89"/>
  <c r="R88"/>
  <c r="P108"/>
  <c r="T203"/>
  <c i="5" r="T145"/>
  <c i="6" r="R145"/>
  <c i="7" r="BK101"/>
  <c r="J101"/>
  <c r="J62"/>
  <c r="R145"/>
  <c i="6" r="T101"/>
  <c i="7" r="P101"/>
  <c i="2" r="P647"/>
  <c r="P758"/>
  <c r="BK797"/>
  <c r="J797"/>
  <c r="J71"/>
  <c r="T843"/>
  <c r="T954"/>
  <c r="P1030"/>
  <c r="BK1077"/>
  <c r="J1077"/>
  <c r="J79"/>
  <c i="3" r="P138"/>
  <c r="T181"/>
  <c r="R200"/>
  <c r="R199"/>
  <c i="4" r="P151"/>
  <c i="7" r="BK145"/>
  <c r="J145"/>
  <c r="J64"/>
  <c i="6" r="T145"/>
  <c i="4" r="BK113"/>
  <c r="J113"/>
  <c r="J64"/>
  <c r="P222"/>
  <c i="5" r="R86"/>
  <c i="6" r="R101"/>
  <c i="7" r="T145"/>
  <c i="5" r="BK101"/>
  <c r="J101"/>
  <c r="J62"/>
  <c i="4" r="BK89"/>
  <c r="BK88"/>
  <c r="J88"/>
  <c r="J60"/>
  <c r="R203"/>
  <c i="5" r="T101"/>
  <c i="7" r="P112"/>
  <c i="4" r="R113"/>
  <c i="5" r="P145"/>
  <c i="6" r="BK101"/>
  <c r="J101"/>
  <c r="J62"/>
  <c i="5" r="R101"/>
  <c i="6" r="T86"/>
  <c r="T85"/>
  <c r="T84"/>
  <c i="7" r="R86"/>
  <c r="R85"/>
  <c r="R84"/>
  <c i="8" r="BK86"/>
  <c r="J86"/>
  <c r="J61"/>
  <c r="P86"/>
  <c r="R86"/>
  <c r="T86"/>
  <c r="BK101"/>
  <c r="J101"/>
  <c r="J62"/>
  <c r="P101"/>
  <c r="R101"/>
  <c r="T101"/>
  <c r="BK112"/>
  <c r="J112"/>
  <c r="J63"/>
  <c r="P112"/>
  <c r="R112"/>
  <c r="T112"/>
  <c r="BK145"/>
  <c r="J145"/>
  <c r="J64"/>
  <c r="P145"/>
  <c r="R145"/>
  <c r="T145"/>
  <c i="2" r="BF894"/>
  <c r="BF939"/>
  <c r="BF945"/>
  <c r="BF964"/>
  <c i="3" r="E81"/>
  <c r="BF134"/>
  <c r="BF155"/>
  <c r="BF185"/>
  <c r="BF196"/>
  <c r="BF201"/>
  <c r="BF217"/>
  <c i="4" r="J81"/>
  <c r="BF129"/>
  <c r="BF133"/>
  <c r="BF148"/>
  <c r="BF187"/>
  <c i="5" r="BF104"/>
  <c i="6" r="F81"/>
  <c i="2" r="E89"/>
  <c r="BF102"/>
  <c r="BF305"/>
  <c r="BF408"/>
  <c r="BF674"/>
  <c r="BF794"/>
  <c r="BF809"/>
  <c r="BF817"/>
  <c r="BF848"/>
  <c r="BF861"/>
  <c r="BF977"/>
  <c r="BF982"/>
  <c r="BF994"/>
  <c r="BF1053"/>
  <c i="5" r="BF134"/>
  <c i="4" r="BF96"/>
  <c r="BF117"/>
  <c r="BF123"/>
  <c r="BF144"/>
  <c r="BF161"/>
  <c i="5" r="BF150"/>
  <c r="BF140"/>
  <c r="BF148"/>
  <c i="2" r="BF1002"/>
  <c r="BF1027"/>
  <c r="BF1031"/>
  <c r="BF1082"/>
  <c i="8" r="BF140"/>
  <c i="2" r="BF951"/>
  <c r="BF990"/>
  <c r="BF1075"/>
  <c i="4" r="BF197"/>
  <c r="BF219"/>
  <c r="BF223"/>
  <c r="BF234"/>
  <c i="5" r="BF90"/>
  <c r="BF106"/>
  <c r="BF113"/>
  <c i="6" r="BF95"/>
  <c r="BF113"/>
  <c r="BF126"/>
  <c r="BF136"/>
  <c r="BF148"/>
  <c i="7" r="E48"/>
  <c i="2" r="BF394"/>
  <c r="BF422"/>
  <c r="BF430"/>
  <c r="BF445"/>
  <c r="BF531"/>
  <c r="BF635"/>
  <c r="BF669"/>
  <c r="BF681"/>
  <c r="BF769"/>
  <c r="BF778"/>
  <c r="BF822"/>
  <c r="BF911"/>
  <c r="BK673"/>
  <c r="J673"/>
  <c r="J64"/>
  <c i="3" r="J52"/>
  <c r="BF102"/>
  <c r="BF114"/>
  <c r="BF149"/>
  <c i="4" r="F55"/>
  <c r="BF90"/>
  <c r="BF154"/>
  <c r="BF156"/>
  <c r="BF159"/>
  <c r="BF173"/>
  <c r="BF200"/>
  <c r="BF232"/>
  <c i="5" r="BF109"/>
  <c r="BF158"/>
  <c r="BF161"/>
  <c i="6" r="BF102"/>
  <c r="BF104"/>
  <c r="BF115"/>
  <c r="BF128"/>
  <c r="BF132"/>
  <c r="BF156"/>
  <c i="7" r="BF124"/>
  <c r="BF158"/>
  <c i="2" r="BF359"/>
  <c r="BF369"/>
  <c r="BF435"/>
  <c r="BF465"/>
  <c r="BF524"/>
  <c r="BF624"/>
  <c r="BF652"/>
  <c r="BF947"/>
  <c i="6" r="BF130"/>
  <c r="BF140"/>
  <c r="BF142"/>
  <c i="7" r="BF95"/>
  <c r="BF154"/>
  <c i="8" r="BF142"/>
  <c i="2" r="J52"/>
  <c r="BF340"/>
  <c r="BF727"/>
  <c r="BF740"/>
  <c r="BF834"/>
  <c r="BK772"/>
  <c r="J772"/>
  <c r="J67"/>
  <c i="3" r="BF105"/>
  <c r="BF144"/>
  <c r="BF163"/>
  <c r="BF182"/>
  <c r="BF192"/>
  <c i="4" r="E77"/>
  <c r="BF103"/>
  <c r="BF177"/>
  <c r="BF179"/>
  <c r="BF204"/>
  <c r="BF207"/>
  <c i="5" r="BF92"/>
  <c r="BF132"/>
  <c i="6" r="BF138"/>
  <c i="7" r="F55"/>
  <c r="BF126"/>
  <c r="BF142"/>
  <c i="2" r="BF1069"/>
  <c i="5" r="BF126"/>
  <c r="BF128"/>
  <c r="BF164"/>
  <c i="6" r="E48"/>
  <c r="BF120"/>
  <c i="7" r="BF98"/>
  <c i="2" r="BK101"/>
  <c r="BK100"/>
  <c r="J100"/>
  <c r="J60"/>
  <c i="3" r="F55"/>
  <c r="BF204"/>
  <c i="4" r="BF109"/>
  <c r="BF163"/>
  <c r="BF167"/>
  <c r="BF175"/>
  <c r="BF216"/>
  <c i="5" r="BF136"/>
  <c r="BF146"/>
  <c i="6" r="BF154"/>
  <c i="7" r="J78"/>
  <c r="BF148"/>
  <c r="BF156"/>
  <c i="8" r="J52"/>
  <c i="2" r="BF960"/>
  <c i="3" r="BF94"/>
  <c r="BF126"/>
  <c r="BF139"/>
  <c r="BF151"/>
  <c r="BK125"/>
  <c r="J125"/>
  <c r="J63"/>
  <c i="4" r="BF120"/>
  <c r="BF126"/>
  <c r="BF169"/>
  <c r="BF184"/>
  <c i="5" r="BF95"/>
  <c r="BF120"/>
  <c i="6" r="BF146"/>
  <c i="7" r="BF102"/>
  <c r="BF138"/>
  <c r="BF150"/>
  <c i="8" r="BF92"/>
  <c r="BF152"/>
  <c r="F55"/>
  <c i="2" r="BF943"/>
  <c r="BF1014"/>
  <c r="BF1047"/>
  <c i="8" r="E74"/>
  <c r="BF90"/>
  <c r="BF95"/>
  <c i="2" r="BF1022"/>
  <c i="3" r="BF109"/>
  <c r="BF121"/>
  <c r="BF131"/>
  <c r="BF172"/>
  <c r="BF177"/>
  <c r="BF207"/>
  <c r="BF215"/>
  <c r="BK195"/>
  <c r="J195"/>
  <c r="J68"/>
  <c i="4" r="BF136"/>
  <c r="BF138"/>
  <c r="BF181"/>
  <c i="5" r="BF122"/>
  <c i="6" r="BF106"/>
  <c r="BF134"/>
  <c i="7" r="BF122"/>
  <c r="BF128"/>
  <c r="BF161"/>
  <c i="2" r="BF930"/>
  <c r="BF1073"/>
  <c i="7" r="BF117"/>
  <c i="8" r="BF87"/>
  <c i="2" r="BF112"/>
  <c r="BF121"/>
  <c r="BF134"/>
  <c r="BF320"/>
  <c r="BF335"/>
  <c r="BF751"/>
  <c r="BF844"/>
  <c r="BF868"/>
  <c r="BF876"/>
  <c i="3" r="BF117"/>
  <c r="BF167"/>
  <c i="4" r="BF93"/>
  <c r="BF111"/>
  <c r="BF114"/>
  <c r="BF152"/>
  <c r="BF191"/>
  <c i="5" r="F81"/>
  <c r="BF102"/>
  <c r="BF130"/>
  <c r="BF152"/>
  <c i="6" r="BF117"/>
  <c i="8" r="BF124"/>
  <c r="BF126"/>
  <c i="2" r="BF885"/>
  <c r="BF913"/>
  <c r="BF917"/>
  <c r="BF921"/>
  <c r="BF934"/>
  <c r="BF1050"/>
  <c r="BF1056"/>
  <c r="BF1078"/>
  <c i="4" r="BF194"/>
  <c r="BF210"/>
  <c r="BF213"/>
  <c r="BF226"/>
  <c r="BF230"/>
  <c r="BF236"/>
  <c i="5" r="J52"/>
  <c r="BF124"/>
  <c r="BF142"/>
  <c r="BF156"/>
  <c i="6" r="J78"/>
  <c r="BF109"/>
  <c i="7" r="BF104"/>
  <c r="BF136"/>
  <c i="8" r="BF109"/>
  <c r="BF113"/>
  <c i="2" r="BF955"/>
  <c r="BF968"/>
  <c r="BF1006"/>
  <c i="7" r="BF106"/>
  <c r="BF164"/>
  <c i="8" r="BF117"/>
  <c r="BF161"/>
  <c i="6" r="BF124"/>
  <c r="BF152"/>
  <c i="1" r="BB59"/>
  <c i="7" r="BF113"/>
  <c r="BF146"/>
  <c i="2" r="F55"/>
  <c r="BF146"/>
  <c r="BF229"/>
  <c r="BF272"/>
  <c r="BF460"/>
  <c r="BF469"/>
  <c r="BF639"/>
  <c r="BF644"/>
  <c r="BF748"/>
  <c r="BF765"/>
  <c r="BF782"/>
  <c r="BF786"/>
  <c r="BF806"/>
  <c r="BF829"/>
  <c i="3" r="BF98"/>
  <c r="BF159"/>
  <c r="BF188"/>
  <c r="BF211"/>
  <c r="BF221"/>
  <c r="BF225"/>
  <c r="BK120"/>
  <c r="J120"/>
  <c r="J62"/>
  <c i="4" r="BF99"/>
  <c r="BF165"/>
  <c i="5" r="BF87"/>
  <c r="BF154"/>
  <c i="6" r="BF87"/>
  <c i="7" r="BF115"/>
  <c r="BF132"/>
  <c r="BF152"/>
  <c i="2" r="BF107"/>
  <c r="BF137"/>
  <c r="BF343"/>
  <c r="BF372"/>
  <c r="BF440"/>
  <c r="BF480"/>
  <c r="BF483"/>
  <c r="BF648"/>
  <c r="BF665"/>
  <c r="BF732"/>
  <c r="BF736"/>
  <c r="BF773"/>
  <c r="BF790"/>
  <c r="BF907"/>
  <c r="BF925"/>
  <c i="6" r="BF161"/>
  <c i="7" r="BF120"/>
  <c i="8" r="BF164"/>
  <c r="BF120"/>
  <c r="BF130"/>
  <c i="5" r="E48"/>
  <c r="BF117"/>
  <c i="7" r="BF140"/>
  <c i="8" r="BF98"/>
  <c r="BF102"/>
  <c i="2" r="BF126"/>
  <c r="BF279"/>
  <c r="BF557"/>
  <c r="BF568"/>
  <c r="BF583"/>
  <c r="BF656"/>
  <c r="BF661"/>
  <c r="BF745"/>
  <c r="BF759"/>
  <c r="BF840"/>
  <c r="BF899"/>
  <c r="BF1060"/>
  <c r="BF1071"/>
  <c i="6" r="BF92"/>
  <c r="BF122"/>
  <c r="BF150"/>
  <c r="BF158"/>
  <c i="7" r="BF87"/>
  <c r="BF90"/>
  <c r="BF92"/>
  <c r="BF130"/>
  <c i="8" r="BF104"/>
  <c r="BF106"/>
  <c i="2" r="BF1039"/>
  <c i="8" r="BF115"/>
  <c i="2" r="BF427"/>
  <c r="BF472"/>
  <c r="BF762"/>
  <c r="BF798"/>
  <c r="BF857"/>
  <c r="BF872"/>
  <c r="BF949"/>
  <c r="BF1017"/>
  <c i="5" r="BF98"/>
  <c r="BF115"/>
  <c i="6" r="BF90"/>
  <c r="BF98"/>
  <c i="7" r="BF109"/>
  <c i="8" r="BF122"/>
  <c r="BF132"/>
  <c r="BF134"/>
  <c r="BF138"/>
  <c r="BF148"/>
  <c i="2" r="BF187"/>
  <c r="BF356"/>
  <c r="BF383"/>
  <c r="BF723"/>
  <c r="BF755"/>
  <c r="BF825"/>
  <c r="BF903"/>
  <c r="BF972"/>
  <c r="BF985"/>
  <c r="BF998"/>
  <c r="BF1011"/>
  <c i="5" r="BF138"/>
  <c i="6" r="BF164"/>
  <c i="7" r="BF134"/>
  <c i="8" r="BF128"/>
  <c r="BF136"/>
  <c r="BF146"/>
  <c r="BF150"/>
  <c r="BF154"/>
  <c r="BF156"/>
  <c r="BF158"/>
  <c i="7" r="F36"/>
  <c i="1" r="BC60"/>
  <c i="7" r="F37"/>
  <c i="1" r="BD60"/>
  <c i="8" r="F36"/>
  <c i="1" r="BC61"/>
  <c i="8" r="J33"/>
  <c i="1" r="AV61"/>
  <c i="8" r="F37"/>
  <c i="1" r="BD61"/>
  <c i="5" r="J33"/>
  <c i="1" r="AV58"/>
  <c i="6" r="F36"/>
  <c i="1" r="BC59"/>
  <c i="4" r="F37"/>
  <c i="1" r="BD57"/>
  <c i="3" r="F37"/>
  <c i="1" r="BD56"/>
  <c i="4" r="F36"/>
  <c i="1" r="BC57"/>
  <c i="6" r="F37"/>
  <c i="1" r="BD59"/>
  <c i="2" r="J33"/>
  <c i="1" r="AV55"/>
  <c i="5" r="F36"/>
  <c i="1" r="BC58"/>
  <c i="4" r="J33"/>
  <c i="1" r="AV57"/>
  <c i="7" r="F33"/>
  <c i="1" r="AZ60"/>
  <c i="5" r="F35"/>
  <c i="1" r="BB58"/>
  <c i="6" r="J33"/>
  <c i="1" r="AV59"/>
  <c i="2" r="F33"/>
  <c i="1" r="AZ55"/>
  <c i="3" r="F33"/>
  <c i="1" r="AZ56"/>
  <c i="4" r="F33"/>
  <c i="1" r="AZ57"/>
  <c i="3" r="F35"/>
  <c i="1" r="BB56"/>
  <c i="2" r="F37"/>
  <c i="1" r="BD55"/>
  <c i="4" r="F35"/>
  <c i="1" r="BB57"/>
  <c i="8" r="F35"/>
  <c i="1" r="BB61"/>
  <c i="5" r="F33"/>
  <c i="1" r="AZ58"/>
  <c i="3" r="F36"/>
  <c i="1" r="BC56"/>
  <c i="7" r="F35"/>
  <c i="1" r="BB60"/>
  <c i="3" r="J33"/>
  <c i="1" r="AV56"/>
  <c i="7" r="J33"/>
  <c i="1" r="AV60"/>
  <c i="6" r="F33"/>
  <c i="1" r="AZ59"/>
  <c i="8" r="F33"/>
  <c i="1" r="AZ61"/>
  <c i="2" r="F35"/>
  <c i="1" r="BB55"/>
  <c i="5" r="F37"/>
  <c i="1" r="BD58"/>
  <c i="2" r="F36"/>
  <c i="1" r="BC55"/>
  <c i="3" l="1" r="T92"/>
  <c r="T91"/>
  <c r="R91"/>
  <c r="P92"/>
  <c r="P91"/>
  <c i="1" r="AU56"/>
  <c i="8" r="R85"/>
  <c r="R84"/>
  <c r="T85"/>
  <c r="T84"/>
  <c i="4" r="P107"/>
  <c r="R107"/>
  <c i="7" r="T85"/>
  <c r="T84"/>
  <c r="P85"/>
  <c r="P84"/>
  <c i="1" r="AU60"/>
  <c i="7" r="BK85"/>
  <c r="J85"/>
  <c r="J60"/>
  <c i="5" r="R85"/>
  <c r="R84"/>
  <c i="2" r="R776"/>
  <c r="R99"/>
  <c r="T776"/>
  <c r="T99"/>
  <c i="4" r="BK107"/>
  <c r="J107"/>
  <c r="J62"/>
  <c i="6" r="P85"/>
  <c r="P84"/>
  <c i="1" r="AU59"/>
  <c i="4" r="R87"/>
  <c i="5" r="T85"/>
  <c r="T84"/>
  <c i="8" r="P85"/>
  <c r="P84"/>
  <c i="1" r="AU61"/>
  <c i="2" r="P776"/>
  <c r="P99"/>
  <c i="1" r="AU55"/>
  <c i="4" r="T107"/>
  <c r="T87"/>
  <c i="6" r="R85"/>
  <c r="R84"/>
  <c i="5" r="P85"/>
  <c r="P84"/>
  <c i="1" r="AU58"/>
  <c i="4" r="P87"/>
  <c i="1" r="AU57"/>
  <c i="3" r="BK93"/>
  <c r="J93"/>
  <c r="J61"/>
  <c i="2" r="BK776"/>
  <c r="J776"/>
  <c r="J68"/>
  <c i="7" r="J86"/>
  <c r="J61"/>
  <c i="2" r="J101"/>
  <c r="J61"/>
  <c i="3" r="J200"/>
  <c r="J70"/>
  <c i="5" r="BK85"/>
  <c r="BK84"/>
  <c r="J84"/>
  <c r="J59"/>
  <c i="4" r="J89"/>
  <c r="J61"/>
  <c r="J108"/>
  <c r="J63"/>
  <c i="6" r="BK85"/>
  <c r="J85"/>
  <c r="J60"/>
  <c i="4" r="BK87"/>
  <c r="J87"/>
  <c i="8" r="BK85"/>
  <c r="J85"/>
  <c r="J60"/>
  <c i="2" r="F34"/>
  <c i="1" r="BA55"/>
  <c i="8" r="F34"/>
  <c i="1" r="BA61"/>
  <c i="8" r="J34"/>
  <c i="1" r="AW61"/>
  <c r="AT61"/>
  <c i="7" r="J34"/>
  <c i="1" r="AW60"/>
  <c r="AT60"/>
  <c r="BD54"/>
  <c r="W33"/>
  <c i="5" r="J34"/>
  <c i="1" r="AW58"/>
  <c r="AT58"/>
  <c i="6" r="F34"/>
  <c i="1" r="BA59"/>
  <c i="6" r="J34"/>
  <c i="1" r="AW59"/>
  <c r="AT59"/>
  <c i="2" r="J34"/>
  <c i="1" r="AW55"/>
  <c r="AT55"/>
  <c i="3" r="F34"/>
  <c i="1" r="BA56"/>
  <c i="4" r="F34"/>
  <c i="1" r="BA57"/>
  <c r="BB54"/>
  <c r="W31"/>
  <c i="4" r="J34"/>
  <c i="1" r="AW57"/>
  <c r="AT57"/>
  <c r="BC54"/>
  <c r="AY54"/>
  <c i="5" r="F34"/>
  <c i="1" r="BA58"/>
  <c i="4" r="J30"/>
  <c i="1" r="AG57"/>
  <c i="7" r="F34"/>
  <c i="1" r="BA60"/>
  <c i="3" r="J34"/>
  <c i="1" r="AW56"/>
  <c r="AT56"/>
  <c r="AZ54"/>
  <c r="AV54"/>
  <c r="AK29"/>
  <c i="4" l="1" r="J39"/>
  <c i="2" r="BK99"/>
  <c r="J99"/>
  <c i="6" r="BK84"/>
  <c r="J84"/>
  <c i="7" r="BK84"/>
  <c r="J84"/>
  <c r="J59"/>
  <c i="4" r="J59"/>
  <c i="3" r="BK92"/>
  <c r="BK91"/>
  <c r="J91"/>
  <c r="J59"/>
  <c i="5" r="J85"/>
  <c r="J60"/>
  <c i="8" r="BK84"/>
  <c r="J84"/>
  <c r="J59"/>
  <c i="1" r="AN57"/>
  <c i="2" r="J30"/>
  <c i="1" r="AG55"/>
  <c r="AN55"/>
  <c r="BA54"/>
  <c r="AW54"/>
  <c r="AK30"/>
  <c r="W32"/>
  <c i="6" r="J30"/>
  <c i="1" r="AG59"/>
  <c r="AN59"/>
  <c r="AU54"/>
  <c i="5" r="J30"/>
  <c i="1" r="AG58"/>
  <c r="AN58"/>
  <c r="AX54"/>
  <c r="W29"/>
  <c i="5" l="1" r="J39"/>
  <c i="2" r="J39"/>
  <c i="3" r="J92"/>
  <c r="J60"/>
  <c i="2" r="J59"/>
  <c i="6" r="J59"/>
  <c r="J39"/>
  <c i="1" r="W30"/>
  <c i="7" r="J30"/>
  <c i="1" r="AG60"/>
  <c r="AN60"/>
  <c i="8" r="J30"/>
  <c i="1" r="AG61"/>
  <c r="AN61"/>
  <c r="AT54"/>
  <c i="3" r="J30"/>
  <c i="1" r="AG56"/>
  <c r="AN56"/>
  <c i="3" l="1" r="J39"/>
  <c i="7" r="J39"/>
  <c i="8" r="J39"/>
  <c i="1" r="AG54"/>
  <c r="AK26"/>
  <c r="AK35"/>
  <c l="1" r="AN54"/>
</calcChain>
</file>

<file path=xl/sharedStrings.xml><?xml version="1.0" encoding="utf-8"?>
<sst xmlns="http://schemas.openxmlformats.org/spreadsheetml/2006/main">
  <si>
    <t>Export Komplet</t>
  </si>
  <si>
    <t>VZ</t>
  </si>
  <si>
    <t>2.0</t>
  </si>
  <si>
    <t>ZAMOK</t>
  </si>
  <si>
    <t>False</t>
  </si>
  <si>
    <t>{cff02c6e-aa30-4b55-baa1-9eb9312688fd}</t>
  </si>
  <si>
    <t>0,01</t>
  </si>
  <si>
    <t>21</t>
  </si>
  <si>
    <t>15</t>
  </si>
  <si>
    <t>REKAPITULACE STAVBY</t>
  </si>
  <si>
    <t xml:space="preserve">v ---  níže se nacházejí doplnkové a pomocné údaje k sestavám  --- v</t>
  </si>
  <si>
    <t>Návod na vyplnění</t>
  </si>
  <si>
    <t>0,001</t>
  </si>
  <si>
    <t>Kód:</t>
  </si>
  <si>
    <t>0509202004</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</si>
  <si>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</si>
  <si>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</si>
  <si>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1502/9</t>
  </si>
  <si>
    <t>KSO:</t>
  </si>
  <si>
    <t/>
  </si>
  <si>
    <t>CC-CZ:</t>
  </si>
  <si>
    <t>Místo:</t>
  </si>
  <si>
    <t>ulice Sionkova a ulice 8. března</t>
  </si>
  <si>
    <t>Datum:</t>
  </si>
  <si>
    <t>6. 9. 2020</t>
  </si>
  <si>
    <t>Zadavatel:</t>
  </si>
  <si>
    <t>IČ:</t>
  </si>
  <si>
    <t>Statutární město Ostrava, obvod Slezská Ostrava</t>
  </si>
  <si>
    <t>DIČ:</t>
  </si>
  <si>
    <t>Uchazeč:</t>
  </si>
  <si>
    <t>Vyplň údaj</t>
  </si>
  <si>
    <t>Projektant:</t>
  </si>
  <si>
    <t xml:space="preserve">06923321 </t>
  </si>
  <si>
    <t>Made 4 BIM s.r.o.</t>
  </si>
  <si>
    <t xml:space="preserve">CZ06923321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</si>
  <si>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</si>
  <si>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</si>
  <si>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</si>
  <si>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</si>
  <si>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</si>
  <si>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</si>
  <si>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</si>
  <si>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</si>
  <si>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</si>
  <si>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</si>
  <si>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</si>
  <si>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</si>
  <si>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</si>
  <si>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</si>
  <si>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</si>
  <si>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</si>
  <si>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</si>
  <si>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</si>
  <si>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</si>
  <si>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</si>
  <si>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</si>
  <si>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</si>
  <si>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</si>
  <si>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</si>
  <si>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</si>
  <si>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</si>
  <si>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</si>
  <si>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</si>
  <si>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</si>
  <si>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</si>
  <si>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</si>
  <si>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</si>
  <si>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</si>
  <si>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</si>
  <si>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</si>
  <si>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</si>
  <si>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</si>
  <si>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</si>
  <si>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</si>
  <si>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</si>
  <si>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</si>
  <si>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</si>
  <si>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</si>
  <si>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1502/9</t>
  </si>
  <si>
    <t>zateplení obálky budovy</t>
  </si>
  <si>
    <t>STA</t>
  </si>
  <si>
    <t>1</t>
  </si>
  <si>
    <t>{39b5c1fb-f412-4ef2-9f15-83f0079e1095}</t>
  </si>
  <si>
    <t>02 Sionkova 1502/9</t>
  </si>
  <si>
    <t>sanace suterénu</t>
  </si>
  <si>
    <t>{04856479-130c-44b3-905e-83aa37d74a16}</t>
  </si>
  <si>
    <t>03 Sionkova 1502/9</t>
  </si>
  <si>
    <t>výměna střešní krytiny</t>
  </si>
  <si>
    <t>{c02eded2-1bd7-4764-b736-00f7e822a956}</t>
  </si>
  <si>
    <t>10 Sionkova 1502/9</t>
  </si>
  <si>
    <t>ÚT byt č.1</t>
  </si>
  <si>
    <t>{ce7ccf97-fb1a-4944-9fa6-d5eb3f4bbd2a}</t>
  </si>
  <si>
    <t>11 Sionkova 1502/9</t>
  </si>
  <si>
    <t>ÚT byt č.2</t>
  </si>
  <si>
    <t>{9beacbd5-7ec3-4e73-8006-cf3e89500c52}</t>
  </si>
  <si>
    <t>12 Sionkova 1502/9</t>
  </si>
  <si>
    <t>ÚT byt č.3</t>
  </si>
  <si>
    <t>{d1954d5e-649b-4760-aca6-452a50f0aa06}</t>
  </si>
  <si>
    <t>13 Sionkova 1502/9</t>
  </si>
  <si>
    <t>ÚT byt č.4</t>
  </si>
  <si>
    <t>{590ad278-e581-485e-8c50-bdaa7700faae}</t>
  </si>
  <si>
    <t>KRYCÍ LIST SOUPISU PRACÍ</t>
  </si>
  <si>
    <t>Objekt:</t>
  </si>
  <si>
    <t>01 Sionkova 1502/9 - zateplení obálky budovy</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</si>
  <si>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</si>
  <si>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</si>
  <si>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</si>
  <si>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</si>
  <si>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</si>
  <si>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</si>
  <si>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</si>
  <si>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</si>
  <si>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</si>
  <si>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</si>
  <si>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</si>
  <si>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</si>
  <si>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</si>
  <si>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</si>
  <si>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</si>
  <si>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</si>
  <si>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</si>
  <si>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</si>
  <si>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</si>
  <si>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</si>
  <si>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</si>
  <si>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</si>
  <si>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</si>
  <si>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</si>
  <si>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</si>
  <si>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</si>
  <si>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</si>
  <si>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</si>
  <si>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</si>
  <si>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</si>
  <si>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</si>
  <si>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</si>
  <si>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</si>
  <si>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</si>
  <si>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</si>
  <si>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</si>
  <si>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</si>
  <si>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</si>
  <si>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</si>
  <si>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</si>
  <si>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</si>
  <si>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</si>
  <si>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</si>
  <si>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</si>
  <si>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</si>
  <si>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hladká omítka ostění nebo nadpraží</t>
  </si>
  <si>
    <t>m2</t>
  </si>
  <si>
    <t>CS ÚRS 2020 02</t>
  </si>
  <si>
    <t>4</t>
  </si>
  <si>
    <t>2</t>
  </si>
  <si>
    <t>-1113366098</t>
  </si>
  <si>
    <t>PP</t>
  </si>
  <si>
    <t>Vápenná omítka ostění nebo nadpraží hladká</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</si>
  <si>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</si>
  <si>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</si>
  <si>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</si>
  <si>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</si>
  <si>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</si>
  <si>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</si>
  <si>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</si>
  <si>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štuková omítka ostění nebo nadpraží</t>
  </si>
  <si>
    <t>-1292842699</t>
  </si>
  <si>
    <t>Vápenná omítka ostění nebo nadpraží štuková</t>
  </si>
  <si>
    <t>dveře vstup</t>
  </si>
  <si>
    <t>(2+0,9+2)*0,4</t>
  </si>
  <si>
    <t>621131121</t>
  </si>
  <si>
    <t>Penetrační disperzní nátěr vnějších podhledů nanášený ručně</t>
  </si>
  <si>
    <t>-234843895</t>
  </si>
  <si>
    <t>Podkladní a spojovací vrstva vnějších omítaných ploch penetrace akrylát-silikonová nanášená ručně podhledů</t>
  </si>
  <si>
    <t>římsa pod okapem</t>
  </si>
  <si>
    <t>49,25*0,3</t>
  </si>
  <si>
    <t>stříška vstup</t>
  </si>
  <si>
    <t>3,7*1,25</t>
  </si>
  <si>
    <t>podhled balkon</t>
  </si>
  <si>
    <t>4,9*1,3</t>
  </si>
  <si>
    <t>Součet</t>
  </si>
  <si>
    <t>621142001</t>
  </si>
  <si>
    <t>Potažení vnějších podhledů sklovláknitým pletivem vtlačeným do tenkovrstvé hmoty</t>
  </si>
  <si>
    <t>1504616953</t>
  </si>
  <si>
    <t>Potažení vnějších ploch pletivem v ploše nebo pruzích, na plném podkladu sklovláknitým vtlačením do tmelu podhledů</t>
  </si>
  <si>
    <t xml:space="preserve">Poznámka k souboru cen:_x000d_
1. V cenách -2001 jsou započteny i náklady na tmel._x000d_
</t>
  </si>
  <si>
    <t>3</t>
  </si>
  <si>
    <t>621221011</t>
  </si>
  <si>
    <t>Montáž kontaktního zateplení vnějších podhledů lepením a mechanickým kotvením desek z minerální vlny s podélnou orientací tl do 80 mm</t>
  </si>
  <si>
    <t>-498376683</t>
  </si>
  <si>
    <t>Montáž kontaktního zateplení lepením a mechanickým kotvením z desek z minerální vlny s podélnou orientací vláken na vnější podhledy, tloušťky desek přes 40 do 80 mm</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</si>
  <si>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</si>
  <si>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</si>
  <si>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</si>
  <si>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</si>
  <si>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</si>
  <si>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</si>
  <si>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</si>
  <si>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</si>
  <si>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</si>
  <si>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Tenkovrstvá silikonová hydrofilní zrnitá omítka tl. 2,0 mm včetně penetrace vnějších podhledů</t>
  </si>
  <si>
    <t>-946203130</t>
  </si>
  <si>
    <t>Omítka tenkovrstvá silikonová vnějších ploch probarvená, včetně penetrace podkladu hydrofilní, s regulací vlhkosti na povrchu a se zvýšenou ochranou proti mikroorganismům zrnitá, tloušťky 2,0 mm podhledů</t>
  </si>
  <si>
    <t>622131121</t>
  </si>
  <si>
    <t>Penetrační disperzní nátěr vnějších stěn nanášený ručně</t>
  </si>
  <si>
    <t>374924948</t>
  </si>
  <si>
    <t>Podkladní a spojovací vrstva vnějších omítaných ploch penetrace akrylát-silikonová nanášená ručně stěn</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</si>
  <si>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</si>
  <si>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</si>
  <si>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</si>
  <si>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</si>
  <si>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</si>
  <si>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</si>
  <si>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</si>
  <si>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</si>
  <si>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</si>
  <si>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</si>
  <si>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</si>
  <si>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</si>
  <si>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</si>
  <si>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</si>
  <si>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</si>
  <si>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</si>
  <si>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</si>
  <si>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</si>
  <si>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</si>
  <si>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</si>
  <si>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</si>
  <si>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</si>
  <si>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</si>
  <si>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</si>
  <si>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</si>
  <si>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</si>
  <si>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</si>
  <si>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</si>
  <si>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</si>
  <si>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</si>
  <si>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</si>
  <si>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</si>
  <si>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</si>
  <si>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</si>
  <si>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</si>
  <si>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</si>
  <si>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</si>
  <si>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</si>
  <si>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podkladu vnějších stěn tmelem tl do 2 mm</t>
  </si>
  <si>
    <t>-1277323719</t>
  </si>
  <si>
    <t>Vyrovnání nerovností podkladu vnějších omítaných ploch tmelem, tloušťky do 2 mm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</si>
  <si>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</si>
  <si>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</si>
  <si>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Příplatek k vyrovnání vnějších stěn tmelem za každý dalších 1 mm tl</t>
  </si>
  <si>
    <t>1807815453</t>
  </si>
  <si>
    <t>Vyrovnání nerovností podkladu vnějších omítaných ploch tmelem, tloušťky do 2 mm Příplatek k ceně za každý další 1 mm tloušťky podkladní vrstvy přes 2 mm tmelem stěn</t>
  </si>
  <si>
    <t>385,638*2 'Přepočtené koeficientem množství</t>
  </si>
  <si>
    <t>9</t>
  </si>
  <si>
    <t>622142001</t>
  </si>
  <si>
    <t>Potažení vnějších stěn sklovláknitým pletivem vtlačeným do tenkovrstvé hmoty</t>
  </si>
  <si>
    <t>1758716273</t>
  </si>
  <si>
    <t>Potažení vnějších ploch pletivem v ploše nebo pruzích, na plném podkladu sklovláknitým vtlačením do tmelu stěn</t>
  </si>
  <si>
    <t>zídka mezi balkony</t>
  </si>
  <si>
    <t>1,1*1*2</t>
  </si>
  <si>
    <t>(1,1+1)*0,15</t>
  </si>
  <si>
    <t>10</t>
  </si>
  <si>
    <t>622143004</t>
  </si>
  <si>
    <t>Montáž omítkových samolepících začišťovacích profilů pro spojení s okenním rámem</t>
  </si>
  <si>
    <t>m</t>
  </si>
  <si>
    <t>565522951</t>
  </si>
  <si>
    <t>Montáž omítkových profilů plastových, pozinkovaných nebo dřevěných upevněných vtlačením do podkladní vrstvy nebo přibitím začišťovacích samolepících pro vytvoření dilatujícího spoje s okenním rámem</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</si>
  <si>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</si>
  <si>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</si>
  <si>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</si>
  <si>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</si>
  <si>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</si>
  <si>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</si>
  <si>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</si>
  <si>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</si>
  <si>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</si>
  <si>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</si>
  <si>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</si>
  <si>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</si>
  <si>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</si>
  <si>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</si>
  <si>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</si>
  <si>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</si>
  <si>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</si>
  <si>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</si>
  <si>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</si>
  <si>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</si>
  <si>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</si>
  <si>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</si>
  <si>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</si>
  <si>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</si>
  <si>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</si>
  <si>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</si>
  <si>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</si>
  <si>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</si>
  <si>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</si>
  <si>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vnějších stěn lepením a mechanickým kotvením polystyrénových desek tl do 120 mm</t>
  </si>
  <si>
    <t>1435058414</t>
  </si>
  <si>
    <t>Montáž kontaktního zateplení lepením a mechanickým kotvením z polystyrenových desek nebo z kombinovaných desek na vnější stěny, tloušťky desek přes 80 do 120 mm</t>
  </si>
  <si>
    <t>14</t>
  </si>
  <si>
    <t>28376443</t>
  </si>
  <si>
    <t>deska z polystyrénu XPS, hrana rovná a strukturovaný povrch 300kPa tl 100mm</t>
  </si>
  <si>
    <t>-1088962474</t>
  </si>
  <si>
    <t>49,8*1,02 'Přepočtené koeficientem množství</t>
  </si>
  <si>
    <t>622211031</t>
  </si>
  <si>
    <t>Montáž kontaktního zateplení vnějších stěn lepením a mechanickým kotvením polystyrénových desek tl do 160 mm</t>
  </si>
  <si>
    <t>1842734228</t>
  </si>
  <si>
    <t>Montáž kontaktního zateplení lepením a mechanickým kotvením z polystyrenových desek nebo z kombinovaných desek na vnější stěny, tloušťky desek přes 120 do 160 mm</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</si>
  <si>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</si>
  <si>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</si>
  <si>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</si>
  <si>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</si>
  <si>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</si>
  <si>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</si>
  <si>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</si>
  <si>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</si>
  <si>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</si>
  <si>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</si>
  <si>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</si>
  <si>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</si>
  <si>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</si>
  <si>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</si>
  <si>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hl. špalety do 400 mm lepením desek z polystyrenu tl do 40 mm</t>
  </si>
  <si>
    <t>722630749</t>
  </si>
  <si>
    <t>Montáž kontaktního zateplení vnějšího ostění, nadpraží nebo parapetu lepením z polystyrenových desek nebo z kombinovaných desek hloubky špalet přes 200 do 400 mm, tloušťky desek do 40 mm</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</si>
  <si>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</si>
  <si>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</si>
  <si>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</si>
  <si>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</si>
  <si>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</si>
  <si>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</si>
  <si>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</si>
  <si>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</si>
  <si>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</si>
  <si>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</si>
  <si>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</si>
  <si>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</si>
  <si>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</si>
  <si>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</si>
  <si>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</si>
  <si>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</si>
  <si>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</si>
  <si>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</si>
  <si>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</si>
  <si>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vnějších stěn lepením a mechanickým kotvením desek z minerální vlny s podélnou orientací vláken tl do 160 mm</t>
  </si>
  <si>
    <t>-1238922019</t>
  </si>
  <si>
    <t>Montáž kontaktního zateplení lepením a mechanickým kotvením z desek z minerální vlny s podélnou orientací vláken na vnější stěny, tloušťky desek přes 120 do 160 mm</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</si>
  <si>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</si>
  <si>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</si>
  <si>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</si>
  <si>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</si>
  <si>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</si>
  <si>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</si>
  <si>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</si>
  <si>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hl. špalety do 400 mm lepením desek z minerální vlny tl do 40 mm</t>
  </si>
  <si>
    <t>1599588513</t>
  </si>
  <si>
    <t>Montáž kontaktního zateplení vnějšího ostění, nadpraží nebo parapetu lepením z desek z minerální vlny s podélnou nebo kolmou orientací vláken hloubky špalet přes 200 do 400 mm, tloušťky desek do 40 mm</t>
  </si>
  <si>
    <t>26</t>
  </si>
  <si>
    <t>63151518</t>
  </si>
  <si>
    <t>deska tepelně izolační minerální kontaktních fasád podélné vlákno λ=0,036 tl 40mm</t>
  </si>
  <si>
    <t>-25899519</t>
  </si>
  <si>
    <t>1,617*1,1 'Přepočtené koeficientem množství</t>
  </si>
  <si>
    <t>27</t>
  </si>
  <si>
    <t>622251001</t>
  </si>
  <si>
    <t>Příplatek k cenám kontaktního zateplení vnějších stěn za montáž pod keramický obklad</t>
  </si>
  <si>
    <t>-173225152</t>
  </si>
  <si>
    <t>Montáž kontaktního zateplení lepením a mechanickým kotvením Příplatek k cenám za montáž pod keramický obklad na vnější stěny</t>
  </si>
  <si>
    <t>cihelný obklad u vstupu</t>
  </si>
  <si>
    <t>4*2,4-0,9*2</t>
  </si>
  <si>
    <t>28</t>
  </si>
  <si>
    <t>622251101</t>
  </si>
  <si>
    <t>Příplatek k cenám kontaktního zateplení stěn za použití tepelněizolačních zátek z polystyrenu</t>
  </si>
  <si>
    <t>-319643846</t>
  </si>
  <si>
    <t>Montáž kontaktního zateplení lepením a mechanickým kotvením Příplatek k cenám za zápustnou montáž kotev s použitím tepelněizolačních zátek na vnější stěny z polystyrenu</t>
  </si>
  <si>
    <t>29</t>
  </si>
  <si>
    <t>622251105</t>
  </si>
  <si>
    <t>Příplatek k cenám kontaktního zateplení stěn za použití tepelněizolačních zátek z minerální vlny</t>
  </si>
  <si>
    <t>1445356283</t>
  </si>
  <si>
    <t>Montáž kontaktního zateplení lepením a mechanickým kotvením Příplatek k cenám za zápustnou montáž kotev s použitím tepelněizolačních zátek na vnější stěny z minerální vlny</t>
  </si>
  <si>
    <t>30</t>
  </si>
  <si>
    <t>622252001</t>
  </si>
  <si>
    <t>Montáž profilů kontaktního zateplení připevněných mechanicky</t>
  </si>
  <si>
    <t>-691547073</t>
  </si>
  <si>
    <t>Montáž profilů kontaktního zateplení zakládacích soklových připevněných hmoždinkami</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</si>
  <si>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</si>
  <si>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</si>
  <si>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</si>
  <si>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</si>
  <si>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</si>
  <si>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</si>
  <si>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</si>
  <si>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</si>
  <si>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</si>
  <si>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lepených</t>
  </si>
  <si>
    <t>-328956820</t>
  </si>
  <si>
    <t>Montáž profilů kontaktního zateplení ostatních stěnových, dilatačních apod. lepených do tmelu</t>
  </si>
  <si>
    <t>rohy</t>
  </si>
  <si>
    <t>6,5*4</t>
  </si>
  <si>
    <t>římsa</t>
  </si>
  <si>
    <t>49,25</t>
  </si>
  <si>
    <t>33</t>
  </si>
  <si>
    <t>63127416</t>
  </si>
  <si>
    <t>profil rohový PVC 23x23mm s výztužnou tkaninou š 100mm pro ETICS</t>
  </si>
  <si>
    <t>-600077295</t>
  </si>
  <si>
    <t>75,25*1,05 'Přepočtené koeficientem množství</t>
  </si>
  <si>
    <t>34</t>
  </si>
  <si>
    <t>622325111</t>
  </si>
  <si>
    <t>Oprava vnější vápenné hladké omítky členitosti 1 stěn v rozsahu do 10%</t>
  </si>
  <si>
    <t>381154260</t>
  </si>
  <si>
    <t>Oprava vápenné omítky vnějších ploch stupně členitosti 1 hladké stěn, v rozsahu opravované plochy do 10%</t>
  </si>
  <si>
    <t>35</t>
  </si>
  <si>
    <t>622511111</t>
  </si>
  <si>
    <t>Tenkovrstvá akrylátová mozaiková střednězrnná omítka včetně penetrace vnějších stěn</t>
  </si>
  <si>
    <t>965629875</t>
  </si>
  <si>
    <t>Omítka tenkovrstvá akrylátová vnějších ploch probarvená, včetně penetrace podkladu mozaiková střednězrnná stěn</t>
  </si>
  <si>
    <t>36</t>
  </si>
  <si>
    <t>622532021</t>
  </si>
  <si>
    <t>Tenkovrstvá silikonová hydrofilní zrnitá omítka tl. 2,0 mm včetně penetrace vnějších stěn</t>
  </si>
  <si>
    <t>914027203</t>
  </si>
  <si>
    <t>Omítka tenkovrstvá silikonová vnějších ploch probarvená, včetně penetrace podkladu hydrofilní, s regulací vlhkosti na povrchu a se zvýšenou ochranou proti mikroorganismům zrnitá, tloušťky 2,0 mm stěn</t>
  </si>
  <si>
    <t>37</t>
  </si>
  <si>
    <t>629135102</t>
  </si>
  <si>
    <t>Vyrovnávací vrstva pod klempířské prvky z MC š do 300 mm</t>
  </si>
  <si>
    <t>-1248613181</t>
  </si>
  <si>
    <t>Vyrovnávací vrstva z cementové malty pod klempířskými prvky šířky přes 150 do 300 mm</t>
  </si>
  <si>
    <t>38</t>
  </si>
  <si>
    <t>629991011</t>
  </si>
  <si>
    <t>Zakrytí výplní otvorů a svislých ploch fólií přilepenou lepící páskou</t>
  </si>
  <si>
    <t>-12016696</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</si>
  <si>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</si>
  <si>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</si>
  <si>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</si>
  <si>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</si>
  <si>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</si>
  <si>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</si>
  <si>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</si>
  <si>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</si>
  <si>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</si>
  <si>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</si>
  <si>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</si>
  <si>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</si>
  <si>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t>
  </si>
  <si>
    <t>1968495280</t>
  </si>
  <si>
    <t>Očištění vnějších ploch tlakovou vodou omytím</t>
  </si>
  <si>
    <t>138</t>
  </si>
  <si>
    <t>629999011</t>
  </si>
  <si>
    <t>Příplatek k úpravám povrchů za provádění styku dvou barev nebo struktur na fasádě</t>
  </si>
  <si>
    <t>-1428752910</t>
  </si>
  <si>
    <t>Příplatky k cenám úprav vnějších povrchů za zvýšenou pracnost při provádění styku dvou struktur na fasádě</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</si>
  <si>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</si>
  <si>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</si>
  <si>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</si>
  <si>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</si>
  <si>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</si>
  <si>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</si>
  <si>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</si>
  <si>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</si>
  <si>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</si>
  <si>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</si>
  <si>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</si>
  <si>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</si>
  <si>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</si>
  <si>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</si>
  <si>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</si>
  <si>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podhledů lepením a mechanickým kotvením desek z minerální vlny s podélnou orientací tl do 120 mm</t>
  </si>
  <si>
    <t>-1745543495</t>
  </si>
  <si>
    <t>Montáž kontaktního zateplení lepením a mechanickým kotvením z desek z minerální vlny s podélnou orientací vláken na vnější podhledy, tloušťky desek přes 80 do 120 mm</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</si>
  <si>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</si>
  <si>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</si>
  <si>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</si>
  <si>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</si>
  <si>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</si>
  <si>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</si>
  <si>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</si>
  <si>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</si>
  <si>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</si>
  <si>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Zřízení bednění rýh a hran v podlahách</t>
  </si>
  <si>
    <t>1581494038</t>
  </si>
  <si>
    <t>Bednění v podlahách rýh a hran zřízení</t>
  </si>
  <si>
    <t>4,6*1,1</t>
  </si>
  <si>
    <t>44</t>
  </si>
  <si>
    <t>631351102</t>
  </si>
  <si>
    <t>Odstranění bednění rýh a hran v podlahách</t>
  </si>
  <si>
    <t>656402424</t>
  </si>
  <si>
    <t>Bednění v podlahách rýh a hran odstranění</t>
  </si>
  <si>
    <t>45</t>
  </si>
  <si>
    <t>632450134</t>
  </si>
  <si>
    <t>Vyrovnávací cementový potěr tl do 50 mm ze suchých směsí provedený v ploše</t>
  </si>
  <si>
    <t>-1149126432</t>
  </si>
  <si>
    <t>Potěr cementový vyrovnávací ze suchých směsí v ploše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</si>
  <si>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</si>
  <si>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</si>
  <si>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</si>
  <si>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C25 tl do 40 mm</t>
  </si>
  <si>
    <t>1229176729</t>
  </si>
  <si>
    <t>Potěr cementový samonivelační litý tř. C 25, tl. přes 35 do 40 mm</t>
  </si>
  <si>
    <t>47</t>
  </si>
  <si>
    <t>632459124</t>
  </si>
  <si>
    <t>Příplatek k potěrům tl do 40 mm za sklon přes 15 do 30°</t>
  </si>
  <si>
    <t>-10758796</t>
  </si>
  <si>
    <t>Příplatky k cenám potěrů za sklon od vodorovné roviny přes 15 do 30°, tl. potěru přes 30 do 40 mm</t>
  </si>
  <si>
    <t>48</t>
  </si>
  <si>
    <t>632459175</t>
  </si>
  <si>
    <t>Příplatek k potěrům tl do 50 mm za plochu do 5 m2</t>
  </si>
  <si>
    <t>-1035944641</t>
  </si>
  <si>
    <t>Příplatky k cenám potěrů za malou plochu do 5 m2 jednotlivě, tl. potěru přes 40 do 50 mm</t>
  </si>
  <si>
    <t>Ostatní konstrukce a práce, bourání</t>
  </si>
  <si>
    <t>50</t>
  </si>
  <si>
    <t>952901111</t>
  </si>
  <si>
    <t>Vyčištění budov bytové a občanské výstavby při výšce podlaží do 4 m</t>
  </si>
  <si>
    <t>-823816409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</si>
  <si>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</si>
  <si>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</si>
  <si>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</si>
  <si>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</si>
  <si>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</si>
  <si>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</si>
  <si>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</si>
  <si>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(osekání) vnější vápenné nebo vápenocementové omítky stupně členitosti 1 a 2 rozsahu do 10%</t>
  </si>
  <si>
    <t>1492713297</t>
  </si>
  <si>
    <t>Otlučení vápenných nebo vápenocementových omítek vnějších ploch s vyškrabáním spar a s očištěním zdiva stupně členitosti 1 a 2, v rozsahu do 10 %</t>
  </si>
  <si>
    <t>94</t>
  </si>
  <si>
    <t>Lešení a stavební výtahy</t>
  </si>
  <si>
    <t>52</t>
  </si>
  <si>
    <t>941111121</t>
  </si>
  <si>
    <t>Montáž lešení řadového trubkového lehkého s podlahami zatížení do 200 kg/m2 š do 1,2 m v do 10 m</t>
  </si>
  <si>
    <t>-434534295</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</si>
  <si>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</si>
  <si>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</si>
  <si>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</si>
  <si>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</si>
  <si>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</si>
  <si>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Příplatek k lešení řadovému trubkovému lehkému s podlahami š 1,2 m v 10 m za první a ZKD den použití</t>
  </si>
  <si>
    <t>-1480852630</t>
  </si>
  <si>
    <t>Montáž lešení řadového trubkového lehkého pracovního s podlahami s provozním zatížením tř. 3 do 200 kg/m2 Příplatek za první a každý další den použití lešení k ceně -1121</t>
  </si>
  <si>
    <t>414*60 'Přepočtené koeficientem množství</t>
  </si>
  <si>
    <t>54</t>
  </si>
  <si>
    <t>941111821</t>
  </si>
  <si>
    <t>Demontáž lešení řadového trubkového lehkého s podlahami zatížení do 200 kg/m2 š do 1,2 m v do 10 m</t>
  </si>
  <si>
    <t>204904522</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</si>
  <si>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</si>
  <si>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</si>
  <si>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55</t>
  </si>
  <si>
    <t>944511111</t>
  </si>
  <si>
    <t>Montáž ochranné sítě z textilie z umělých vláken</t>
  </si>
  <si>
    <t>-2113877779</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</si>
  <si>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</si>
  <si>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</si>
  <si>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56</t>
  </si>
  <si>
    <t>944511211</t>
  </si>
  <si>
    <t>Příplatek k ochranné síti za první a ZKD den použití</t>
  </si>
  <si>
    <t>-450662222</t>
  </si>
  <si>
    <t>Montáž ochranné sítě Příplatek za první a každý další den použití sítě k ceně -1111</t>
  </si>
  <si>
    <t>57</t>
  </si>
  <si>
    <t>944511811</t>
  </si>
  <si>
    <t>Demontáž ochranné sítě z textilie z umělých vláken</t>
  </si>
  <si>
    <t>-1936336042</t>
  </si>
  <si>
    <t>Demontáž ochranné sítě zavěšené na konstrukci lešení z textilie z umělých vláken</t>
  </si>
  <si>
    <t>58</t>
  </si>
  <si>
    <t>944711113</t>
  </si>
  <si>
    <t>Montáž záchytné stříšky š do 2,5 m</t>
  </si>
  <si>
    <t>1755692414</t>
  </si>
  <si>
    <t>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</si>
  <si>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</si>
  <si>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</si>
  <si>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</si>
  <si>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Příplatek k záchytné stříšce š do 2,5 m za první a ZKD den použití</t>
  </si>
  <si>
    <t>366398206</t>
  </si>
  <si>
    <t>Montáž záchytné stříšky Příplatek za první a každý další den použití záchytné stříšky k ceně -1113</t>
  </si>
  <si>
    <t>2,5*60 'Přepočtené koeficientem množství</t>
  </si>
  <si>
    <t>60</t>
  </si>
  <si>
    <t>944711813</t>
  </si>
  <si>
    <t>Demontáž záchytné stříšky š do 2,5 m</t>
  </si>
  <si>
    <t>-1097609835</t>
  </si>
  <si>
    <t>Demontáž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</si>
  <si>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</si>
  <si>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</si>
  <si>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</si>
  <si>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</si>
  <si>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pro budovy v do 12 m ručně</t>
  </si>
  <si>
    <t>t</t>
  </si>
  <si>
    <t>939562259</t>
  </si>
  <si>
    <t>Vnitrostaveništní doprava suti a vybouraných hmot vodorovně do 50 m svisle ručně pro budovy a haly výšky přes 9 do 12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</si>
  <si>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</si>
  <si>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</si>
  <si>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</si>
  <si>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do 1 km se složením</t>
  </si>
  <si>
    <t>1964306699</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</si>
  <si>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</si>
  <si>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</si>
  <si>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</si>
  <si>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Příplatek k odvozu suti a vybouraných hmot na skládku ZKD 1 km přes 1 km</t>
  </si>
  <si>
    <t>-878222516</t>
  </si>
  <si>
    <t>Odvoz suti a vybouraných hmot na skládku nebo meziskládku se složením, na vzdálenost Příplatek k ceně za každý další i započatý 1 km přes 1 km</t>
  </si>
  <si>
    <t>2,977*14 'Přepočtené koeficientem množství</t>
  </si>
  <si>
    <t>64</t>
  </si>
  <si>
    <t>997013631</t>
  </si>
  <si>
    <t>Poplatek za uložení na skládce (skládkovné) stavebního odpadu směsného kód odpadu 17 09 04</t>
  </si>
  <si>
    <t>750185295</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</si>
  <si>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</si>
  <si>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</si>
  <si>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</si>
  <si>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</si>
  <si>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</si>
  <si>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</si>
  <si>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ruční pro budovy v do 12 m</t>
  </si>
  <si>
    <t>1627182738</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</si>
  <si>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</si>
  <si>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</si>
  <si>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</si>
  <si>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</si>
  <si>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</si>
  <si>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</si>
  <si>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</si>
  <si>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</si>
  <si>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vodě za studena vodorovná těsnicí hmotou dvousložkovou na bázi polymery modifikované živičné emulze</t>
  </si>
  <si>
    <t>-1990767011</t>
  </si>
  <si>
    <t>Izolace proti povrchové a podpovrchové vodě natěradly a tmely za studena na ploše vodorovné V těsnicí hmotou dvousložkovou bitumenovou</t>
  </si>
  <si>
    <t>67</t>
  </si>
  <si>
    <t>711413121</t>
  </si>
  <si>
    <t>Izolace proti vodě za studena svislá těsnicí hmotou dvousložkovou na bázi polymery modifikované živičné emulze</t>
  </si>
  <si>
    <t>-1372482953</t>
  </si>
  <si>
    <t>Izolace proti povrchové a podpovrchové vodě natěradly a tmely za studena na ploše svislé S těsnicí hmotou dvousložkovou bitumenovou</t>
  </si>
  <si>
    <t>sokl balkon</t>
  </si>
  <si>
    <t>(3,1+3,1)*0,15</t>
  </si>
  <si>
    <t>68</t>
  </si>
  <si>
    <t>998711202</t>
  </si>
  <si>
    <t>Přesun hmot procentní pro izolace proti vodě, vlhkosti a plynům v objektech v do 12 m</t>
  </si>
  <si>
    <t>%</t>
  </si>
  <si>
    <t>-1720469657</t>
  </si>
  <si>
    <t>Přesun hmot pro izolace proti vodě, vlhkosti a plynům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</si>
  <si>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</si>
  <si>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</si>
  <si>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</si>
  <si>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</si>
  <si>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</si>
  <si>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Povlaková krytina plochých střech nopovou folií s filtrační textilií, nopek v 8 mm, tl do 0,6 mm</t>
  </si>
  <si>
    <t>1625367631</t>
  </si>
  <si>
    <t>Povlakové krytiny střech plochých na sucho nopová fólie vrstva ochranná, drenážní s nakašírovanou filtrační textilií výška nopku 8 mm, tl. fólie do 0,6 mm</t>
  </si>
  <si>
    <t>70</t>
  </si>
  <si>
    <t>998712202</t>
  </si>
  <si>
    <t>Přesun hmot procentní pro krytiny povlakové v objektech v do 12 m</t>
  </si>
  <si>
    <t>72384419</t>
  </si>
  <si>
    <t>Přesun hmot pro povlakové krytiny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</si>
  <si>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</si>
  <si>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</si>
  <si>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</si>
  <si>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</si>
  <si>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</si>
  <si>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izolace tepelné podlah volně kladenými rohožemi, pásy, dílci, deskami 2 vrstvy</t>
  </si>
  <si>
    <t>-792396687</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</si>
  <si>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</si>
  <si>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</si>
  <si>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</si>
  <si>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</si>
  <si>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</si>
  <si>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</si>
  <si>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</si>
  <si>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</si>
  <si>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</si>
  <si>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</si>
  <si>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</si>
  <si>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Parotěsná vrstva pro půdy vodorovná</t>
  </si>
  <si>
    <t>2000654688</t>
  </si>
  <si>
    <t>Izolace pro pochozí půdy parotěsná vrstva na ploše vodorovné V</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</si>
  <si>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</si>
  <si>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</si>
  <si>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</si>
  <si>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izolace tepelné střech šikmých kladené volně mezi krokve rohoží, pásů, desek</t>
  </si>
  <si>
    <t>808762294</t>
  </si>
  <si>
    <t>Montáž tepelné izolace střech šikmých rohožemi, pásy, deskami (izolační materiál ve specifikaci) kladenými volně mezi krokve</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</si>
  <si>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</si>
  <si>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</si>
  <si>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</si>
  <si>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</si>
  <si>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</si>
  <si>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</si>
  <si>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</si>
  <si>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</si>
  <si>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</si>
  <si>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</si>
  <si>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procentní pro izolace tepelné v objektech v do 12 m</t>
  </si>
  <si>
    <t>776412522</t>
  </si>
  <si>
    <t>Přesun hmot pro izolace tepelné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</si>
  <si>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</si>
  <si>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</si>
  <si>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</si>
  <si>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</si>
  <si>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</si>
  <si>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střech rovných z desek OSB tl 22 mm na pero a drážku šroubovaných na rošt</t>
  </si>
  <si>
    <t>-1917185530</t>
  </si>
  <si>
    <t>Bednění a laťování bednění střech rovných sklonu do 60° s vyřezáním otvorů z dřevoštěpkových desek OSB šroubovaných na rošt na pero a drážku, tloušťky desky 22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</si>
  <si>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</si>
  <si>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</si>
  <si>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</si>
  <si>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kce podkladové z desek OSB tl 25 mm na sraz šroubovaných</t>
  </si>
  <si>
    <t>-1517278483</t>
  </si>
  <si>
    <t>Podlahové konstrukce podkladové z dřevoštěpkových desek OSB jednovrstvých šroubovaných na sraz, tloušťky desky 25 mm</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</si>
  <si>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</si>
  <si>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</si>
  <si>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</si>
  <si>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</si>
  <si>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</si>
  <si>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</si>
  <si>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procentní pro kce tesařské v objektech v do 12 m</t>
  </si>
  <si>
    <t>415238154</t>
  </si>
  <si>
    <t>Přesun hmot pro konstrukce tesařské stanovený procentní sazbou (%) z ceny vodorovná dopravní vzdálenost do 50 m v objektech výšky přes 6 do 12 m</t>
  </si>
  <si>
    <t>764</t>
  </si>
  <si>
    <t>Konstrukce klempířské</t>
  </si>
  <si>
    <t>80</t>
  </si>
  <si>
    <t>764001821</t>
  </si>
  <si>
    <t>Demontáž krytiny ze svitků nebo tabulí do suti</t>
  </si>
  <si>
    <t>1987077887</t>
  </si>
  <si>
    <t>Demontáž klempířských konstrukcí krytiny ze svitků nebo tabulí do suti</t>
  </si>
  <si>
    <t>KL15 stříška</t>
  </si>
  <si>
    <t>3,6*1,14</t>
  </si>
  <si>
    <t>81</t>
  </si>
  <si>
    <t>764002851</t>
  </si>
  <si>
    <t>Demontáž oplechování parapetů do suti</t>
  </si>
  <si>
    <t>-1553484993</t>
  </si>
  <si>
    <t>Demontáž klempířských konstrukcí oplechování parapetů do suti</t>
  </si>
  <si>
    <t>KL10-14</t>
  </si>
  <si>
    <t>10*1,5</t>
  </si>
  <si>
    <t>4*2,25</t>
  </si>
  <si>
    <t>10*0,75</t>
  </si>
  <si>
    <t>4*0,45</t>
  </si>
  <si>
    <t>2*0,5</t>
  </si>
  <si>
    <t>82</t>
  </si>
  <si>
    <t>764002861</t>
  </si>
  <si>
    <t>Demontáž oplechování říms a ozdobných prvků do suti</t>
  </si>
  <si>
    <t>-490588163</t>
  </si>
  <si>
    <t>Demontáž klempířských konstrukcí oplechování říms do suti</t>
  </si>
  <si>
    <t>83</t>
  </si>
  <si>
    <t>764004801</t>
  </si>
  <si>
    <t>Demontáž podokapního žlabu do suti</t>
  </si>
  <si>
    <t>276054943</t>
  </si>
  <si>
    <t>Demontáž klempířských konstrukcí žlabu podokapního do suti</t>
  </si>
  <si>
    <t>KL05</t>
  </si>
  <si>
    <t>3,5</t>
  </si>
  <si>
    <t>KL01-03</t>
  </si>
  <si>
    <t>19,1+19,1+9,5</t>
  </si>
  <si>
    <t>84</t>
  </si>
  <si>
    <t>764004861</t>
  </si>
  <si>
    <t>Demontáž svodu do suti</t>
  </si>
  <si>
    <t>1063508778</t>
  </si>
  <si>
    <t>Demontáž klempířských konstrukcí svodu do suti</t>
  </si>
  <si>
    <t>KL06-09</t>
  </si>
  <si>
    <t>2,6+7,3+7,4+6,8+6,8</t>
  </si>
  <si>
    <t>85</t>
  </si>
  <si>
    <t>764111641</t>
  </si>
  <si>
    <t>Krytina střechy rovné drážkováním ze svitků z Pz plechu s povrchovou úpravou do rš 670 mm sklonu do 30°</t>
  </si>
  <si>
    <t>1659029515</t>
  </si>
  <si>
    <t>Krytina ze svitků nebo z taškových tabulí z pozinkovaného plechu s povrchovou úpravou s úpravou u okapů, prostupů a výčnělků střechy rovné drážkováním ze svitků do rš 670 mm, sklon střechy do 30°</t>
  </si>
  <si>
    <t>86</t>
  </si>
  <si>
    <t>764216605</t>
  </si>
  <si>
    <t>Oplechování rovných parapetů mechanicky kotvené z Pz s povrchovou úpravou rš 400 mm</t>
  </si>
  <si>
    <t>2026269704</t>
  </si>
  <si>
    <t>Oplechování parapetů z pozinkovaného plechu s povrchovou úpravou rovných mechanicky kotvené, bez rohů rš 400 mm</t>
  </si>
  <si>
    <t>87</t>
  </si>
  <si>
    <t>764216665</t>
  </si>
  <si>
    <t>Příplatek za zvýšenou pracnost oplechování rohů rovných parapetů z PZ s povrch úpravou rš do 400 mm</t>
  </si>
  <si>
    <t>kus</t>
  </si>
  <si>
    <t>-615821381</t>
  </si>
  <si>
    <t>Oplechování parapetů z pozinkovaného plechu s povrchovou úpravou rovných celoplošně lepené, bez rohů Příplatek k cenám za zvýšenou pracnost při provedení rohu nebo koutu do rš 400 mm</t>
  </si>
  <si>
    <t>10*2</t>
  </si>
  <si>
    <t>4*2</t>
  </si>
  <si>
    <t>2*2</t>
  </si>
  <si>
    <t>88</t>
  </si>
  <si>
    <t>764218605</t>
  </si>
  <si>
    <t>Oplechování rovné římsy mechanicky kotvené z Pz s upraveným povrchem rš 400 mm</t>
  </si>
  <si>
    <t>-1685736881</t>
  </si>
  <si>
    <t>Oplechování říms a ozdobných prvků z pozinkovaného plechu s povrchovou úpravou rovných, bez rohů mechanicky kotvené rš 400 mm</t>
  </si>
  <si>
    <t xml:space="preserve">Poznámka k souboru cen:_x000d_
1. Ceny lze použít pro ocenění oplechování římsy pod nadřímsovým žlabem._x000d_
</t>
  </si>
  <si>
    <t>KL16 římsa</t>
  </si>
  <si>
    <t>3,35</t>
  </si>
  <si>
    <t>89</t>
  </si>
  <si>
    <t>764511601</t>
  </si>
  <si>
    <t>Žlab podokapní půlkruhový z Pz s povrchovou úpravou rš 250 mm</t>
  </si>
  <si>
    <t>1620912539</t>
  </si>
  <si>
    <t>Žlab podokapní z pozinkovaného plechu s povrchovou úpravou včetně háků a čel půlkruhový do rš 280 mm</t>
  </si>
  <si>
    <t>90</t>
  </si>
  <si>
    <t>764511602</t>
  </si>
  <si>
    <t>Žlab podokapní půlkruhový z Pz s povrchovou úpravou rš 330 mm</t>
  </si>
  <si>
    <t>-91569882</t>
  </si>
  <si>
    <t>Žlab podokapní z pozinkovaného plechu s povrchovou úpravou včetně háků a čel půlkruhový rš 330 mm</t>
  </si>
  <si>
    <t>91</t>
  </si>
  <si>
    <t>764511622</t>
  </si>
  <si>
    <t>Roh nebo kout půlkruhového podokapního žlabu z Pz s povrchovou úpravou rš 330 mm</t>
  </si>
  <si>
    <t>-888046707</t>
  </si>
  <si>
    <t>Žlab podokapní z pozinkovaného plechu s povrchovou úpravou včetně háků a čel roh nebo kout, žlabu půlkruhového rš 330 mm</t>
  </si>
  <si>
    <t>KL04</t>
  </si>
  <si>
    <t>92</t>
  </si>
  <si>
    <t>764511643</t>
  </si>
  <si>
    <t>Kotlík oválný (trychtýřový) pro podokapní žlaby z Pz s povrchovou úpravou 330/120 mm</t>
  </si>
  <si>
    <t>-552202053</t>
  </si>
  <si>
    <t>Žlab podokapní z pozinkovaného plechu s povrchovou úpravou včetně háků a čel kotlík oválný (trychtýřový), rš žlabu/průměr svodu 330/120 mm</t>
  </si>
  <si>
    <t>93</t>
  </si>
  <si>
    <t>764518621</t>
  </si>
  <si>
    <t>Svody kruhové včetně objímek, kolen, odskoků z Pz s povrchovou úpravou průměru do 90 mm</t>
  </si>
  <si>
    <t>-620128630</t>
  </si>
  <si>
    <t>Svod z pozinkovaného plechu s upraveným povrchem včetně objímek, kolen a odskoků kruhový, průměru do 90 mm</t>
  </si>
  <si>
    <t>KL06</t>
  </si>
  <si>
    <t>2,6</t>
  </si>
  <si>
    <t>764518623</t>
  </si>
  <si>
    <t>Svody kruhové včetně objímek, kolen, odskoků z Pz s povrchovou úpravou průměru 120 mm</t>
  </si>
  <si>
    <t>-1822794319</t>
  </si>
  <si>
    <t>Svod z pozinkovaného plechu s upraveným povrchem včetně objímek, kolen a odskoků kruhový, průměru 120 mm</t>
  </si>
  <si>
    <t>KL07-09</t>
  </si>
  <si>
    <t>7,3+7,4+6,8+6,8</t>
  </si>
  <si>
    <t>95</t>
  </si>
  <si>
    <t>998764202</t>
  </si>
  <si>
    <t>Přesun hmot procentní pro konstrukce klempířské v objektech v do 12 m</t>
  </si>
  <si>
    <t>56655114</t>
  </si>
  <si>
    <t>Přesun hmot pro konstrukce klempířské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</si>
  <si>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</si>
  <si>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</si>
  <si>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</si>
  <si>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</si>
  <si>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</si>
  <si>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plastových oken plochy do 1 m2 otevíravých s rámem do zdiva</t>
  </si>
  <si>
    <t>385254340</t>
  </si>
  <si>
    <t>Montáž oken plastových plochy do 1 m2 včetně montáže rámu otevíravých do zdiva</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</si>
  <si>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</si>
  <si>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</si>
  <si>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</si>
  <si>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</si>
  <si>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</si>
  <si>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</si>
  <si>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</si>
  <si>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</si>
  <si>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</si>
  <si>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vchodových dveří jednokřídlových bez nadsvětlíku do zdiva</t>
  </si>
  <si>
    <t>1084770894</t>
  </si>
  <si>
    <t>Montáž dveřních křídel dřevěných nebo plastových vchodových dveří včetně rámu do zdiva jednokřídlových bez nadsvětlíku</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</si>
  <si>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</si>
  <si>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</si>
  <si>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</si>
  <si>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</si>
  <si>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</si>
  <si>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</si>
  <si>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</si>
  <si>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</si>
  <si>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</si>
  <si>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křídel samozavírače na ocelovou zárubeň</t>
  </si>
  <si>
    <t>1895167671</t>
  </si>
  <si>
    <t>Montáž dveřních doplňků samozavírače na zárubeň ocelovou</t>
  </si>
  <si>
    <t>135</t>
  </si>
  <si>
    <t>54917250</t>
  </si>
  <si>
    <t>samozavírač dveří hydraulický K214 č.11 zlatá bronz</t>
  </si>
  <si>
    <t>-554769996</t>
  </si>
  <si>
    <t>136</t>
  </si>
  <si>
    <t>766660734</t>
  </si>
  <si>
    <t>Montáž dveřního bezpečnostního kování - panikového</t>
  </si>
  <si>
    <t>-1827422423</t>
  </si>
  <si>
    <t>Montáž dveřních doplňků dveřního kování bezpečnostního panikového kování</t>
  </si>
  <si>
    <t>137</t>
  </si>
  <si>
    <t>766001</t>
  </si>
  <si>
    <t>Panikové kování -sada pro dveře se štítkem, klika/klika + zámek</t>
  </si>
  <si>
    <t>-1317556645</t>
  </si>
  <si>
    <t>100</t>
  </si>
  <si>
    <t>998766202</t>
  </si>
  <si>
    <t>Přesun hmot procentní pro konstrukce truhlářské v objektech v do 12 m</t>
  </si>
  <si>
    <t>1667786473</t>
  </si>
  <si>
    <t>Přesun hmot pro konstrukce truhlářské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</si>
  <si>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</si>
  <si>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</si>
  <si>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</si>
  <si>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</si>
  <si>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</si>
  <si>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do zdi hmotnosti do 20 kg</t>
  </si>
  <si>
    <t>2135506825</t>
  </si>
  <si>
    <t>Montáž zábradlí rovného z trubek nebo tenkostěnných profilů do zdiva, hmotnosti 1 m zábradlí do 20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</si>
  <si>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</si>
  <si>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</si>
  <si>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</si>
  <si>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</si>
  <si>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</si>
  <si>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rovného nerozebíratelného hmotnosti 1 m zábradlí do 20 kg k dalšímu použítí</t>
  </si>
  <si>
    <t>2070823429</t>
  </si>
  <si>
    <t>Demontáž zábradlí k dalšímu použití rovného nerozebíratelný spoj hmotnosti 1 m zábradlí do 20 kg</t>
  </si>
  <si>
    <t>103</t>
  </si>
  <si>
    <t>998767202</t>
  </si>
  <si>
    <t>Přesun hmot procentní pro zámečnické konstrukce v objektech v do 12 m</t>
  </si>
  <si>
    <t>-1970058435</t>
  </si>
  <si>
    <t>Přesun hmot pro zámečnické konstrukce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</si>
  <si>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</si>
  <si>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</si>
  <si>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</si>
  <si>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</si>
  <si>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</si>
  <si>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podlah nebo schodišť po položení dlažby chemickými prostředky</t>
  </si>
  <si>
    <t>-1404937700</t>
  </si>
  <si>
    <t>Čištění vnitřních ploch po položení dlažby podlah nebo schodišť chemickými prostředky</t>
  </si>
  <si>
    <t>105</t>
  </si>
  <si>
    <t>781161022</t>
  </si>
  <si>
    <t>Montáž profilu ukončujícího pro dlažbu na balkonech a terasách</t>
  </si>
  <si>
    <t>1538504612</t>
  </si>
  <si>
    <t>Příprava podkladu před provedením obkladu montáž profilu ukončujícího profilu pro balkony a terasy</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</si>
  <si>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</si>
  <si>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</si>
  <si>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</si>
  <si>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</si>
  <si>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</si>
  <si>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</si>
  <si>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</si>
  <si>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</si>
  <si>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</si>
  <si>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</si>
  <si>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</si>
  <si>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</si>
  <si>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</si>
  <si>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</si>
  <si>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Nátěr penetrační na podlahu</t>
  </si>
  <si>
    <t>1012634769</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</si>
  <si>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</si>
  <si>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</si>
  <si>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</si>
  <si>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</si>
  <si>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</si>
  <si>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</si>
  <si>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</si>
  <si>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</si>
  <si>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</si>
  <si>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rovných flexibilní lepidlo v do 150 mm</t>
  </si>
  <si>
    <t>-704324670</t>
  </si>
  <si>
    <t>Montáž soklů z dlaždic keramických lepených flexibilním lepidlem rovných, výšky přes 120 do 150 mm</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</si>
  <si>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</si>
  <si>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</si>
  <si>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</si>
  <si>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</si>
  <si>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</si>
  <si>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</si>
  <si>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</si>
  <si>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</si>
  <si>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</si>
  <si>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</si>
  <si>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</si>
  <si>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</si>
  <si>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keramických pro mechanické zatížení protiskluzných lepených flexibilním lepidlem do 12 ks/m2</t>
  </si>
  <si>
    <t>1594702925</t>
  </si>
  <si>
    <t>Montáž podlah z dlaždic keramických lepených flexibilním lepidlem maloformátových pro vysoké mechanické zatížení protiskluzných nebo reliéfních (bezbariérových) přes 9 do 12 ks/m2</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</si>
  <si>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</si>
  <si>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</si>
  <si>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</si>
  <si>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</si>
  <si>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</si>
  <si>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</si>
  <si>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</si>
  <si>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</si>
  <si>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těsnícími pásy vnitřní kout</t>
  </si>
  <si>
    <t>1763373665</t>
  </si>
  <si>
    <t>Izolace podlahy pod dlažbu těsnícími izolačními pásy vnitřní kout</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</si>
  <si>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</si>
  <si>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</si>
  <si>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</si>
  <si>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těsnícími pásy mezi podlahou a stěnou</t>
  </si>
  <si>
    <t>-2108637685</t>
  </si>
  <si>
    <t>Izolace podlahy pod dlažbu těsnícími izolačními pásy mezi podlahou a stěnu</t>
  </si>
  <si>
    <t>117</t>
  </si>
  <si>
    <t>771591266</t>
  </si>
  <si>
    <t>Izolace podlahy těsnícími pásy s spojením na ukončovací profil</t>
  </si>
  <si>
    <t>-2014777335</t>
  </si>
  <si>
    <t>Izolace podlahy pod dlažbu těsnícími izolačními pásy s napojením na ukončující profil</t>
  </si>
  <si>
    <t>118</t>
  </si>
  <si>
    <t>998771202</t>
  </si>
  <si>
    <t>Přesun hmot procentní pro podlahy z dlaždic v objektech v do 12 m</t>
  </si>
  <si>
    <t>-1544257008</t>
  </si>
  <si>
    <t>Přesun hmot pro podlahy z dlaždic stanovený procentní sazbou (%) z ceny vodorovná dopravní vzdálenost do 50 m v objektech výšky přes 6 do 12 m</t>
  </si>
  <si>
    <t>781</t>
  </si>
  <si>
    <t>Dokončovací práce - obklady</t>
  </si>
  <si>
    <t>119</t>
  </si>
  <si>
    <t>781121011</t>
  </si>
  <si>
    <t>Nátěr penetrační na stěnu</t>
  </si>
  <si>
    <t>2089529933</t>
  </si>
  <si>
    <t>Příprava podkladu před provedením obkladu nátěr penetrační na stěnu</t>
  </si>
  <si>
    <t>obklad vstupu</t>
  </si>
  <si>
    <t>4*2,4</t>
  </si>
  <si>
    <t>-0,9*2</t>
  </si>
  <si>
    <t>120</t>
  </si>
  <si>
    <t>781734112</t>
  </si>
  <si>
    <t>Montáž obkladů vnějších z obkladaček cihelných do 85 ks/m2 lepené flexibilním lepidlem</t>
  </si>
  <si>
    <t>-350916239</t>
  </si>
  <si>
    <t>Montáž obkladů vnějších stěn z obkladaček cihelných lepených flexibilním lepidlem přes 50 do 85 ks/m2</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</si>
  <si>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</si>
  <si>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</si>
  <si>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</si>
  <si>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</si>
  <si>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</si>
  <si>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</si>
  <si>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</si>
  <si>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</si>
  <si>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Příplatek k montáži obkladů vnějších z obkladaček cihelných za plochu do 10 m2</t>
  </si>
  <si>
    <t>2128818004</t>
  </si>
  <si>
    <t>Montáž obkladů vnějších stěn z obkladaček cihelných Příplatek k cenám za plochu do 10 m2 jednotlivě</t>
  </si>
  <si>
    <t>123</t>
  </si>
  <si>
    <t>781739195</t>
  </si>
  <si>
    <t>Příplatek k montáži obkladů vnějších z obkladaček cihelných za spárování bílým cementem</t>
  </si>
  <si>
    <t>-496967772</t>
  </si>
  <si>
    <t>Montáž obkladů vnějších stěn z obkladaček cihelných Příplatek k cenám za spárování cement bílý</t>
  </si>
  <si>
    <t>124</t>
  </si>
  <si>
    <t>998781202</t>
  </si>
  <si>
    <t>Přesun hmot procentní pro obklady keramické v objektech v do 12 m</t>
  </si>
  <si>
    <t>-159609390</t>
  </si>
  <si>
    <t>Přesun hmot pro obklady keramické stanovený procentní sazbou (%) z ceny vodorovná dopravní vzdálenost do 50 m v objektech výšky přes 6 do 12 m</t>
  </si>
  <si>
    <t>783</t>
  </si>
  <si>
    <t>Dokončovací práce - nátěry</t>
  </si>
  <si>
    <t>125</t>
  </si>
  <si>
    <t>783301303</t>
  </si>
  <si>
    <t>Bezoplachové odrezivění zámečnických konstrukcí</t>
  </si>
  <si>
    <t>-1753216666</t>
  </si>
  <si>
    <t>Příprava podkladu zámečnických konstrukcí před provedením nátěru odrezivění odrezovačem bezoplachovým</t>
  </si>
  <si>
    <t>zábradlí balkon</t>
  </si>
  <si>
    <t>6,8*1,1*2</t>
  </si>
  <si>
    <t>HUP</t>
  </si>
  <si>
    <t>0,5*0,5*2</t>
  </si>
  <si>
    <t>el rozv</t>
  </si>
  <si>
    <t>0,4*0,7*2</t>
  </si>
  <si>
    <t>126</t>
  </si>
  <si>
    <t>783301313</t>
  </si>
  <si>
    <t>Odmaštění zámečnických konstrukcí ředidlovým odmašťovačem</t>
  </si>
  <si>
    <t>1656282008</t>
  </si>
  <si>
    <t>Příprava podkladu zámečnických konstrukcí před provedením nátěru odmaštění odmašťovačem ředidlovým</t>
  </si>
  <si>
    <t>127</t>
  </si>
  <si>
    <t>783317101</t>
  </si>
  <si>
    <t>Krycí jednonásobný syntetický standardní nátěr zámečnických konstrukcí</t>
  </si>
  <si>
    <t>-1798967083</t>
  </si>
  <si>
    <t>Krycí nátěr (email) zámečnických konstrukcí jednonásobný syntetický standardní</t>
  </si>
  <si>
    <t>128</t>
  </si>
  <si>
    <t>783322101</t>
  </si>
  <si>
    <t>Tmelení včetně přebroušení zámečnických konstrukcí disperzním tmelem</t>
  </si>
  <si>
    <t>1096323987</t>
  </si>
  <si>
    <t>Tmelení zámečnických konstrukcí včetně přebroušení tmelených míst, tmelem disperzním akrylátovým nebo latexovým</t>
  </si>
  <si>
    <t>129</t>
  </si>
  <si>
    <t>783334201</t>
  </si>
  <si>
    <t>Základní antikorozní jednonásobný epoxidový nátěr zámečnických konstrukcí</t>
  </si>
  <si>
    <t>1063858339</t>
  </si>
  <si>
    <t>Základní antikorozní nátěr zámečnických konstrukcí jednonásobný epoxidový</t>
  </si>
  <si>
    <t>784</t>
  </si>
  <si>
    <t>Dokončovací práce - malby a tapety</t>
  </si>
  <si>
    <t>130</t>
  </si>
  <si>
    <t>784181101</t>
  </si>
  <si>
    <t>Základní akrylátová jednonásobná penetrace podkladu v místnostech výšky do 3,80 m</t>
  </si>
  <si>
    <t>802815098</t>
  </si>
  <si>
    <t>Penetrace podkladu jednonásobná základní akrylátová v místnostech výšky do 3,80 m</t>
  </si>
  <si>
    <t>131</t>
  </si>
  <si>
    <t>784221111</t>
  </si>
  <si>
    <t>Dvojnásobné bílé malby ze směsí za sucha středně otěruvzdorných v místnostech do 3,80 m</t>
  </si>
  <si>
    <t>-1661258878</t>
  </si>
  <si>
    <t>Malby z malířských směsí otěruvzdorných za sucha dvojnásobné, bílé za sucha otěruvzdorné středně v místnostech výšky do 3,80 m</t>
  </si>
  <si>
    <t>02 Sionkova 1502/9 -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</si>
  <si>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</si>
  <si>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</si>
  <si>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</si>
  <si>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</si>
  <si>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</si>
  <si>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</si>
  <si>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 do 2000 mm v hornině třídy těžitelnosti I, skupiny 1 a 2 objem do 100 m3</t>
  </si>
  <si>
    <t>m3</t>
  </si>
  <si>
    <t>-332889460</t>
  </si>
  <si>
    <t>Hloubení zapažených rýh šířky přes 800 do 2 000 mm strojně s urovnáním dna do předepsaného profilu a spádu v hornině třídy těžitelnosti I skupiny 1 a 2 přes 50 do 100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</si>
  <si>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</si>
  <si>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</si>
  <si>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</si>
  <si>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příložného pažení a rozepření stěn rýh hl do 2 m</t>
  </si>
  <si>
    <t>198355776</t>
  </si>
  <si>
    <t>Zřízení pažení a rozepření stěn rýh pro podzemní vedení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</si>
  <si>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</si>
  <si>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</si>
  <si>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</si>
  <si>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příložného pažení a rozepření stěn rýh hl do 2 m</t>
  </si>
  <si>
    <t>-988805013</t>
  </si>
  <si>
    <t>Odstranění pažení a rozepření stěn rýh pro podzemní vedení s uložením materiálu na vzdálenost do 3 m od kraje výkopu příložné, hloubky do 2 m</t>
  </si>
  <si>
    <t>174151101</t>
  </si>
  <si>
    <t>Zásyp jam, šachet rýh nebo kolem objektů sypaninou se zhutněním</t>
  </si>
  <si>
    <t>-761295158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</si>
  <si>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</si>
  <si>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</si>
  <si>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</si>
  <si>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 hornině třídy těžitelnosti I, skupiny 3 bez zhutnění ručně</t>
  </si>
  <si>
    <t>-865731882</t>
  </si>
  <si>
    <t>Úprava pláně vyrovnáním výškových rozdílů ručně v hornině třídy těžitelnosti I skupiny 3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</si>
  <si>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</si>
  <si>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</si>
  <si>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</si>
  <si>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</si>
  <si>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parkového trávníku výsevem plochy do 1000 m2 ve svahu do 1:2</t>
  </si>
  <si>
    <t>-997450230</t>
  </si>
  <si>
    <t>Založení trávníku na půdě předem připravené plochy do 1000 m2 výsevem včetně utažení parkového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</si>
  <si>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</si>
  <si>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</si>
  <si>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</si>
  <si>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</si>
  <si>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</si>
  <si>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</si>
  <si>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</si>
  <si>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</si>
  <si>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při překopech komunikací pro pěší z betonových dlaždic ručně</t>
  </si>
  <si>
    <t>646614600</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</si>
  <si>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</si>
  <si>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</si>
  <si>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</si>
  <si>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</si>
  <si>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</si>
  <si>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tl do 450 mm beztlakou injektáží silikonovou mikroemulzí</t>
  </si>
  <si>
    <t>-660702832</t>
  </si>
  <si>
    <t>Dodatečná izolace zdiva injektáží beztlakovou infuzí silikonovou mikroemulzí, tloušťka zdiva přes 300 do 450 mm</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</si>
  <si>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</si>
  <si>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</si>
  <si>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</si>
  <si>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</si>
  <si>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betonových dlaždic tl 40 mm kladených do písku se zalitím spár MC</t>
  </si>
  <si>
    <t>439970213</t>
  </si>
  <si>
    <t>Okapový chodník z dlaždic betonových se zalitím spár cementovou maltou do písku, tl. dlaždic 40 mm</t>
  </si>
  <si>
    <t>9,8+5,4+4,8+4,6</t>
  </si>
  <si>
    <t>451577877</t>
  </si>
  <si>
    <t>Podklad nebo lože pod dlažbu vodorovný nebo do sklonu 1:5 ze štěrkopísku tl do 100 mm</t>
  </si>
  <si>
    <t>1469828685</t>
  </si>
  <si>
    <t>Podklad nebo lože pod dlažbu (přídlažbu) v ploše vodorovné nebo ve sklonu do 1:5, tloušťky od 30 do 100 mm ze štěrkopísku</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</si>
  <si>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</si>
  <si>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</si>
  <si>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vnitřní vápenocementové štukové omítky stěn v rozsahu plochy do 50%</t>
  </si>
  <si>
    <t>1102862933</t>
  </si>
  <si>
    <t>Oprava vápenocementové omítky vnitřních ploch štukové dvouvrstvé, tloušťky do 20 mm a tloušťky štuku do 3 mm stěn, v rozsahu opravované plochy přes 30 do 50%</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</si>
  <si>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</si>
  <si>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</si>
  <si>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</si>
  <si>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</si>
  <si>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Vnitřní sanační štuková omítka pro vlhké zdivo prováděná ručně</t>
  </si>
  <si>
    <t>870852748</t>
  </si>
  <si>
    <t>Sanační omítka vnitřních ploch stěn pro vlhké zdivo, prováděná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</si>
  <si>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</si>
  <si>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</si>
  <si>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</si>
  <si>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</si>
  <si>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</si>
  <si>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Vnější sanační cementová stěrka zdivo prováděná ručně</t>
  </si>
  <si>
    <t>2062640031</t>
  </si>
  <si>
    <t>Cementová těsnící stěrka (spotřeba 18kg/m2/1cm, hustota 1,85kg/dm3, pevnost v tlaku více než 25N/mm2, odolná vůči negativnímu tlaku vody, rychle vytvrzující, síranovzdorná, nepropustná pro vodu).</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</si>
  <si>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</si>
  <si>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</si>
  <si>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</si>
  <si>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Příplatek k cenám očištění vnějších ploch otryskáním za práci ve stísněném nebo uzavřeném prostoru</t>
  </si>
  <si>
    <t>-1641975110</t>
  </si>
  <si>
    <t>Očištění vnějších ploch tryskáním Příplatek k cenám za zvýšenou pracnost ve stísněném nebo uzavřeném prostoru</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</si>
  <si>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</si>
  <si>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</si>
  <si>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Stěrka k vyrovnání betonových ploch stěn tl 5 mm</t>
  </si>
  <si>
    <t>1348660189</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</si>
  <si>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</si>
  <si>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</si>
  <si>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</si>
  <si>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</si>
  <si>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</si>
  <si>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</si>
  <si>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</si>
  <si>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(osekání) vnitřní vápenné nebo vápenocementové omítky stěn v rozsahu do 100 %</t>
  </si>
  <si>
    <t>1775144428</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</si>
  <si>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</si>
  <si>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</si>
  <si>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stěny v suterénu v rozsahu dle PD</t>
  </si>
  <si>
    <t>985131311</t>
  </si>
  <si>
    <t>Ruční dočištění ploch stěn, rubu kleneb a podlah ocelových kartáči</t>
  </si>
  <si>
    <t>-1281973655</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</si>
  <si>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</si>
  <si>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</si>
  <si>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</si>
  <si>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pro budovy v do 6 m ručně</t>
  </si>
  <si>
    <t>-807938090</t>
  </si>
  <si>
    <t>Vnitrostaveništní doprava suti a vybouraných hmot vodorovně do 50 m svisle ručně pro budovy a haly výšky do 6 m</t>
  </si>
  <si>
    <t>689561150</t>
  </si>
  <si>
    <t>1565959291</t>
  </si>
  <si>
    <t>14,226*14 'Přepočtené koeficientem množství</t>
  </si>
  <si>
    <t>1721431134</t>
  </si>
  <si>
    <t>-1694170667</t>
  </si>
  <si>
    <t>711161212</t>
  </si>
  <si>
    <t>Izolace proti zemní vlhkosti nopovou fólií svislá, nopek v 8,0 mm, tl do 0,6 mm</t>
  </si>
  <si>
    <t>460926799</t>
  </si>
  <si>
    <t>Izolace proti zemní vlhkosti a beztlakové vodě nopovými fóliemi na ploše svislé S vrstva ochranná, odvětrávací a drenážní výška nopku 8,0 mm, tl. fólie do 0,6 mm</t>
  </si>
  <si>
    <t>49,4*1,7</t>
  </si>
  <si>
    <t>711161383</t>
  </si>
  <si>
    <t>Izolace proti zemní vlhkosti nopovou fólií ukončení horní lištou</t>
  </si>
  <si>
    <t>751197867</t>
  </si>
  <si>
    <t>Izolace proti zemní vlhkosti a beztlakové vodě nopovými fóliemi ostatní ukončení izolace lištou</t>
  </si>
  <si>
    <t>49,4</t>
  </si>
  <si>
    <t>-168863297</t>
  </si>
  <si>
    <t>-1777084315</t>
  </si>
  <si>
    <t>211124329</t>
  </si>
  <si>
    <t>784321001</t>
  </si>
  <si>
    <t>Jednonásobné minerální bílé malby v místnosti výšky do 3,80 m</t>
  </si>
  <si>
    <t>-446953837</t>
  </si>
  <si>
    <t>Malby minerální jednonásobné, bílé v místnostech výšky do 3,80 m</t>
  </si>
  <si>
    <t>WBR.MI100A25</t>
  </si>
  <si>
    <t>vnitřní minerální nátěr - 25 kg bílý</t>
  </si>
  <si>
    <t>641072785</t>
  </si>
  <si>
    <t>((9,3+4,5+5,8+5+4,5+8,6+8,5+4,5+4,5+5+5+11,1)*2,2)/2,5</t>
  </si>
  <si>
    <t>784191007</t>
  </si>
  <si>
    <t>Čištění vnitřních ploch podlah po provedení malířských prací</t>
  </si>
  <si>
    <t>191799607</t>
  </si>
  <si>
    <t>Čištění vnitřních ploch hrubý úklid po provedení malířských prací omytím podlah</t>
  </si>
  <si>
    <t>03 Sionkova 1502/9 - výměna střešní krytiny</t>
  </si>
  <si>
    <t xml:space="preserve">    765 - Krytina skládaná</t>
  </si>
  <si>
    <t>1350198725</t>
  </si>
  <si>
    <t>997013219</t>
  </si>
  <si>
    <t>Příplatek k vnitrostaveništní dopravě suti a vybouraných hmot za zvětšenou dopravu suti ZKD 10 m</t>
  </si>
  <si>
    <t>2066447900</t>
  </si>
  <si>
    <t>Vnitrostaveništní doprava suti a vybouraných hmot vodorovně do 50 m Příplatek k cenám -3111 až -3217 za zvětšenou vodorovnou dopravu přes vymezenou dopravní vzdálenost za každých dalších i započatých 10 m</t>
  </si>
  <si>
    <t>-828827938</t>
  </si>
  <si>
    <t>-579929238</t>
  </si>
  <si>
    <t>6,283*14 'Přepočtené koeficientem množství</t>
  </si>
  <si>
    <t>-1342529228</t>
  </si>
  <si>
    <t>6,283</t>
  </si>
  <si>
    <t>712600831</t>
  </si>
  <si>
    <t>Odstranění povlakové krytiny střech přes 30° jednovrstvé</t>
  </si>
  <si>
    <t>1363241484</t>
  </si>
  <si>
    <t>Odstranění ze střech šikmých přes 30° do 45° krytiny povlakové jednovrstvé</t>
  </si>
  <si>
    <t>712600845</t>
  </si>
  <si>
    <t>Demontáž ventilační hlavice na střeše sklonu přes 30°</t>
  </si>
  <si>
    <t>1005271131</t>
  </si>
  <si>
    <t>Odstranění ze střech šikmých přes 30° do 45° doplňků ventilační hlavice</t>
  </si>
  <si>
    <t>762083111</t>
  </si>
  <si>
    <t>Impregnace řeziva proti dřevokaznému hmyzu a houbám máčením třída ohrožení 1 a 2</t>
  </si>
  <si>
    <t>-1191870650</t>
  </si>
  <si>
    <t>Práce společné pro tesařské konstrukce impregnace řeziva máčením proti dřevokaznému hmyzu a houbám, třída ohrožení 1 a 2 (dřevo v interiéru)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</si>
  <si>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</si>
  <si>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</si>
  <si>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průřezové plochy řeziva do 288 cm2 délky do 5 m</t>
  </si>
  <si>
    <t>113474302</t>
  </si>
  <si>
    <t>Vyřezání části střešní vazby vázané konstrukce krovů průřezové plochy řeziva přes 224 do 288 cm2, délky vyřezané části krovového prvku přes 3 do 5 m</t>
  </si>
  <si>
    <t xml:space="preserve">Poznámka k souboru cen:_x000d_
1. Množství měrných jednotek se určuje v m délky prvků bez čepů._x000d_
2. Ceny lze použít i pro ocenění oprav prostorových vázaných konstrukcí._x000d_
</t>
  </si>
  <si>
    <t>762332923</t>
  </si>
  <si>
    <t>Doplnění části střešní vazby hranoly průřezové plochy do 288 cm2 včetně materiálu</t>
  </si>
  <si>
    <t>1000132303</t>
  </si>
  <si>
    <t>Doplnění střešní vazby řezivem (materiál v ceně) průřezové plochy přes 224 do 288 cm2</t>
  </si>
  <si>
    <t xml:space="preserve">Poznámka k souboru cen:_x000d_
1. Množství měrných jednotek určuje v m součtem délek jednotlivých prvků._x000d_
2. Ceny lze použít i pro ocenění oprav prostorových vázáných konstrukcí._x000d_
</t>
  </si>
  <si>
    <t>762342314</t>
  </si>
  <si>
    <t>Montáž laťování na střechách složitých sklonu do 60° osové vzdálenosti do 360 mm</t>
  </si>
  <si>
    <t>1827714850</t>
  </si>
  <si>
    <t>Bednění a laťování montáž laťování střech složitých sklonu do 60° při osové vzdálenosti latí přes 150 do 360 mm</t>
  </si>
  <si>
    <t>60514105</t>
  </si>
  <si>
    <t>řezivo jehličnaté lať pevnostní třída S10-13 průřez 30x50mm</t>
  </si>
  <si>
    <t>1743826471</t>
  </si>
  <si>
    <t>0,03*0,05*1*3,5*258,6*1,2</t>
  </si>
  <si>
    <t>762342441</t>
  </si>
  <si>
    <t>Montáž lišt trojúhelníkových nebo kontralatí na střechách sklonu do 60°</t>
  </si>
  <si>
    <t>-1357256296</t>
  </si>
  <si>
    <t>Bednění a laťování montáž lišt trojúhelníkových nebo kontralatí</t>
  </si>
  <si>
    <t>258,6*2,5</t>
  </si>
  <si>
    <t>60514106</t>
  </si>
  <si>
    <t>řezivo jehličnaté lať pevnostní třída S10-13 průřez 40x60mm</t>
  </si>
  <si>
    <t>-1547024877</t>
  </si>
  <si>
    <t>0,04*0,06*646,5*1,2</t>
  </si>
  <si>
    <t>762342811</t>
  </si>
  <si>
    <t>Demontáž laťování střech z latí osové vzdálenosti do 0,22 m</t>
  </si>
  <si>
    <t>172437621</t>
  </si>
  <si>
    <t>Demontáž bednění a laťování laťování střech sklonu do 60° se všemi nadstřešními konstrukcemi, z latí průřezové plochy do 25 cm2 při osové vzdálenosti do 0,22 m</t>
  </si>
  <si>
    <t>762395000</t>
  </si>
  <si>
    <t>Spojovací prostředky krovů, bednění, laťování, nadstřešních konstrukcí</t>
  </si>
  <si>
    <t>2002077093</t>
  </si>
  <si>
    <t>Spojovací prostředky krovů, bednění a laťování, nadstřešních konstrukcí svory, prkna, hřebíky, pásová ocel, vruty</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</si>
  <si>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</si>
  <si>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</si>
  <si>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 montáž prostorových vázaných kcí</t>
  </si>
  <si>
    <t>1739745989</t>
  </si>
  <si>
    <t>Spojovací prostředky prostorových vázaných konstrukcí hřebíky, svory, fixační prkna</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</si>
  <si>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</si>
  <si>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</si>
  <si>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</si>
  <si>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tonážní pro kce tesařské v objektech v do 12 m</t>
  </si>
  <si>
    <t>-1672113986</t>
  </si>
  <si>
    <t>Přesun hmot pro konstrukce tesařské stanovený z hmotnosti přesunovaného materiálu vodorovná dopravní vzdálenost do 50 m v objektech výšky přes 6 do 12 m</t>
  </si>
  <si>
    <t>-851025392</t>
  </si>
  <si>
    <t>764001861</t>
  </si>
  <si>
    <t>Demontáž hřebene z hřebenáčů do suti</t>
  </si>
  <si>
    <t>-1416409127</t>
  </si>
  <si>
    <t>Demontáž klempířských konstrukcí oplechování hřebene z hřebenáčů do suti</t>
  </si>
  <si>
    <t>764001881</t>
  </si>
  <si>
    <t>Demontáž nároží z hřebenáčů do suti</t>
  </si>
  <si>
    <t>1832330902</t>
  </si>
  <si>
    <t>Demontáž klempířských konstrukcí oplechování nároží z hřebenáčů do suti</t>
  </si>
  <si>
    <t>8,4*2</t>
  </si>
  <si>
    <t>764002812</t>
  </si>
  <si>
    <t>Demontáž okapového plechu do suti v krytině skládané</t>
  </si>
  <si>
    <t>767990968</t>
  </si>
  <si>
    <t>Demontáž klempířských konstrukcí okapového plechu do suti, v krytině skládané</t>
  </si>
  <si>
    <t>764002821</t>
  </si>
  <si>
    <t>Demontáž střešního výlezu do suti</t>
  </si>
  <si>
    <t>928176466</t>
  </si>
  <si>
    <t>Demontáž klempířských konstrukcí střešního výlezu do suti</t>
  </si>
  <si>
    <t>764002841</t>
  </si>
  <si>
    <t>Demontáž oplechování horních ploch zdí a nadezdívek do suti</t>
  </si>
  <si>
    <t>1103289184</t>
  </si>
  <si>
    <t>Demontáž klempířských konstrukcí oplechování horních ploch zdí a nadezdívek do suti</t>
  </si>
  <si>
    <t>764002891</t>
  </si>
  <si>
    <t>Demontáž lemování sloupků komínových lávek do suti</t>
  </si>
  <si>
    <t>1282525116</t>
  </si>
  <si>
    <t>Demontáž klempířských konstrukcí lemování sloupků komínových lávek do suti</t>
  </si>
  <si>
    <t>764003801</t>
  </si>
  <si>
    <t>Demontáž lemování trub, konzol, držáků, ventilačních nástavců a jiných kusových prvků do suti</t>
  </si>
  <si>
    <t>501163621</t>
  </si>
  <si>
    <t>Demontáž klempířských konstrukcí lemování trub, konzol, držáků, ventilačních nástavců a ostatních kusových prvků do suti</t>
  </si>
  <si>
    <t>764011616</t>
  </si>
  <si>
    <t>Podkladní plech z Pz s upraveným povrchem rš 500 mm</t>
  </si>
  <si>
    <t>-1869259877</t>
  </si>
  <si>
    <t>Podkladní plech z pozinkovaného plechu s povrchovou úpravou rš 500 mm</t>
  </si>
  <si>
    <t xml:space="preserve">Poznámka k souboru cen:_x000d_
1. Rozvinutá šířka podkladního plechu se určuje z rš střešního prvku._x000d_
</t>
  </si>
  <si>
    <t>14,6+16,8+13,2+14+49,8</t>
  </si>
  <si>
    <t>764111653</t>
  </si>
  <si>
    <t>Krytina z panelů se zaklapavací drážkou z pozinkovaného plechu tl. min. 0,5 mm s povrchovou úpravou se strukturovaným matným povrchem s tloušťkou laku 35 μm</t>
  </si>
  <si>
    <t>502010288</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</si>
  <si>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</si>
  <si>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49</t>
  </si>
  <si>
    <t>764203155</t>
  </si>
  <si>
    <t>Montáž sněhového zachytávače pro krytiny průběžného jednotrubkového</t>
  </si>
  <si>
    <t>-804866448</t>
  </si>
  <si>
    <t>Montáž oplechování střešních prvků sněhového zachytávače průbežného jednotrubkového</t>
  </si>
  <si>
    <t>55344649</t>
  </si>
  <si>
    <t>tyč do sněhového zachytávače D 25mm Pz</t>
  </si>
  <si>
    <t>574835965</t>
  </si>
  <si>
    <t>55344641</t>
  </si>
  <si>
    <t>zachytávač sněhový pro profilované falcované pásy D 22-35mm Pz</t>
  </si>
  <si>
    <t>976585784</t>
  </si>
  <si>
    <t>764211625</t>
  </si>
  <si>
    <t>Oplechování větraného hřebene s větracím pásem z Pz s povrchovou úpravou rš 400 mm</t>
  </si>
  <si>
    <t>1235517280</t>
  </si>
  <si>
    <t>Oplechování střešních prvků z pozinkovaného plechu s povrchovou úpravou hřebene větraného s použitím hřebenového plechu s větracím pásem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</si>
  <si>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</si>
  <si>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</si>
  <si>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větraného nároží s větracím pásem z Pz s povrchovou úpravou rš 400 mm</t>
  </si>
  <si>
    <t>-1039632835</t>
  </si>
  <si>
    <t>Oplechování střešních prvků z pozinkovaného plechu s povrchovou úpravou nároží větraného, včetně větracího pásu rš 400 mm</t>
  </si>
  <si>
    <t>764212634</t>
  </si>
  <si>
    <t>Oplechování štítu závětrnou lištou z Pz s povrchovou úpravou rš 330 mm</t>
  </si>
  <si>
    <t>-241439027</t>
  </si>
  <si>
    <t>Oplechování střešních prvků z pozinkovaného plechu s povrchovou úpravou štítu závětrnou lištou rš 330 mm</t>
  </si>
  <si>
    <t>6,6*2</t>
  </si>
  <si>
    <t>764212649</t>
  </si>
  <si>
    <t>Oplechování štítu závětrnou lištou z Pz s povrchovou úpravou rš 800 mm</t>
  </si>
  <si>
    <t>902507940</t>
  </si>
  <si>
    <t>Oplechování střešních prvků z pozinkovaného plechu s povrchovou úpravou štítu závětrnou lištou rš 800 mm</t>
  </si>
  <si>
    <t>764212664</t>
  </si>
  <si>
    <t>Oplechování rovné okapové hrany z Pz s povrchovou úpravou rš 330 mm</t>
  </si>
  <si>
    <t>1502880098</t>
  </si>
  <si>
    <t>Oplechování střešních prvků z pozinkovaného plechu s povrchovou úpravou okapu okapovým plechem střechy rovné rš 330 mm</t>
  </si>
  <si>
    <t>764213652</t>
  </si>
  <si>
    <t>Střešní výlez pro krytinu skládanou nebo plechovou z Pz s povrchovou úpravou</t>
  </si>
  <si>
    <t>712476339</t>
  </si>
  <si>
    <t>Oplechování střešních prvků z pozinkovaného plechu s povrchovou úpravou střešní výlez rozměru 600 x 600 mm, střechy s krytinou skládanou nebo plechovou</t>
  </si>
  <si>
    <t>998764102</t>
  </si>
  <si>
    <t>Přesun hmot tonážní pro konstrukce klempířské v objektech v do 12 m</t>
  </si>
  <si>
    <t>1203686056</t>
  </si>
  <si>
    <t>Přesun hmot pro konstrukce klempířské stanovený z hmotnosti přesunovaného materiálu vodorovná dopravní vzdálenost do 50 m v objektech výšky přes 6 do 12 m</t>
  </si>
  <si>
    <t>765</t>
  </si>
  <si>
    <t>Krytina skládaná</t>
  </si>
  <si>
    <t>765191021</t>
  </si>
  <si>
    <t>Montáž pojistné hydroizolační nebo parotěsné fólie kladené ve sklonu přes 20° s lepenými spoji na krokve</t>
  </si>
  <si>
    <t>-1001292613</t>
  </si>
  <si>
    <t>Montáž pojistné hydroizolační nebo parotěsné fólie kladené ve sklonu přes 20° s lepenými přesahy na krokve</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</si>
  <si>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</si>
  <si>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</si>
  <si>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</si>
  <si>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</si>
  <si>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</si>
  <si>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</si>
  <si>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Lepení těsnících pásků pod kontralatě</t>
  </si>
  <si>
    <t>572037624</t>
  </si>
  <si>
    <t>Montáž pojistné hydroizolační nebo parotěsné fólie lepení těsnících pásků pod kontralatě</t>
  </si>
  <si>
    <t>28329303</t>
  </si>
  <si>
    <t>páska těsnící jednostranně lepící butylkaučuková pod kontralatě š 50mm</t>
  </si>
  <si>
    <t>-208885839</t>
  </si>
  <si>
    <t>646,5*1,1 'Přepočtené koeficientem množství</t>
  </si>
  <si>
    <t>765192001</t>
  </si>
  <si>
    <t>Nouzové (provizorní) zakrytí střechy plachtou</t>
  </si>
  <si>
    <t>956739155</t>
  </si>
  <si>
    <t>Nouzové zakrytí střechy plachtou</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</si>
  <si>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</si>
  <si>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</si>
  <si>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tonážní pro krytiny skládané v objektech v do 12 m</t>
  </si>
  <si>
    <t>-1696125592</t>
  </si>
  <si>
    <t>Přesun hmot pro krytiny skládané stanovený z hmotnosti přesunovaného materiálu vodorovná dopravní vzdálenost do 50 m na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</si>
  <si>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</si>
  <si>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</si>
  <si>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 celé komínové lávky</t>
  </si>
  <si>
    <t>1278371845</t>
  </si>
  <si>
    <t>Demontáž komínových lávek kompletní celé lávky</t>
  </si>
  <si>
    <t xml:space="preserve">Poznámka k souboru cen:_x000d_
1. V cenách -1802 a -1803 je započtena i demontáž zábradlí._x000d_
</t>
  </si>
  <si>
    <t>767851104</t>
  </si>
  <si>
    <t>Montáž lávek komínových - kompletní celé lávky</t>
  </si>
  <si>
    <t>-710126827</t>
  </si>
  <si>
    <t>Montáž komínových lávek kompletní celé lávky</t>
  </si>
  <si>
    <t xml:space="preserve">Poznámka k souboru cen:_x000d_
1. V cenách -1102 a -1104 je započtena i montáž zábradlí._x000d_
</t>
  </si>
  <si>
    <t>0,6*2</t>
  </si>
  <si>
    <t>767001</t>
  </si>
  <si>
    <t>ks</t>
  </si>
  <si>
    <t>-1840506097</t>
  </si>
  <si>
    <t>Střešní lávka 600 mm</t>
  </si>
  <si>
    <t>767002</t>
  </si>
  <si>
    <t>-749707076</t>
  </si>
  <si>
    <t>Kolébka střešní lávky</t>
  </si>
  <si>
    <t>767003</t>
  </si>
  <si>
    <t>-722460850</t>
  </si>
  <si>
    <t>Držák kolébky</t>
  </si>
  <si>
    <t>48148099</t>
  </si>
  <si>
    <t>10 Sionkova 1502/9 -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</si>
  <si>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</si>
  <si>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</si>
  <si>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</si>
  <si>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</si>
  <si>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</si>
  <si>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</si>
  <si>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</si>
  <si>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Kotel ocelový závěsný na plyn kondenzační o výkonu 6,6-28,0 kW s průtokovým ohřevem</t>
  </si>
  <si>
    <t>soubor</t>
  </si>
  <si>
    <t>724995447</t>
  </si>
  <si>
    <t>Kotle ocelové teplovodní plynové závěsné kondenzační s průtokovým ohřevem TUV 6,6-28,0 kW</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</si>
  <si>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</si>
  <si>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</si>
  <si>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Přípojka plynovodní nerezová hadice G 1/2"F x G 1/2"F délky 150 cm spojovaná na závit</t>
  </si>
  <si>
    <t>-676209007</t>
  </si>
  <si>
    <t>Přípojky plynovodní ke spotřebičům z hadic nerezových vnitřní závit G 1/2" FF, délky 150 cm</t>
  </si>
  <si>
    <t>731810332</t>
  </si>
  <si>
    <t>Nucený odtah spalin soustředným potrubím pro kondenzační kotel svislý 80/125 mm přes šikmou střechu</t>
  </si>
  <si>
    <t>-812079722</t>
  </si>
  <si>
    <t>Nucené odtahy spalin od kondenzačních kotlů soustředným potrubím vedeným svisle šikmou střechou, průměru 80/125 mm</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</si>
  <si>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</si>
  <si>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</si>
  <si>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Prodloužení soustředného potrubí pro kondenzační kotel průměru 80/125 mm</t>
  </si>
  <si>
    <t>2089822443</t>
  </si>
  <si>
    <t>Nucené odtahy spalin od kondenzačních kotlů prodloužení soustředného potrubí, průměru 80/125 mm</t>
  </si>
  <si>
    <t>998731202</t>
  </si>
  <si>
    <t>Přesun hmot procentní pro kotelny v objektech v do 12 m</t>
  </si>
  <si>
    <t>1392819579</t>
  </si>
  <si>
    <t>Přesun hmot pro kotelny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</si>
  <si>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</si>
  <si>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</si>
  <si>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</si>
  <si>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</si>
  <si>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měděné tvrdé spojované měkkým pájením D 15x1</t>
  </si>
  <si>
    <t>1071859084</t>
  </si>
  <si>
    <t>Potrubí z trubek měděných tvrdých spojovaných měkkým pájením Ø 15/1</t>
  </si>
  <si>
    <t>733223103</t>
  </si>
  <si>
    <t>Potrubí měděné tvrdé spojované měkkým pájením D 18x1</t>
  </si>
  <si>
    <t>295087168</t>
  </si>
  <si>
    <t>Potrubí z trubek měděných tvrdých spojovaných měkkým pájením Ø 18/1</t>
  </si>
  <si>
    <t>733811241</t>
  </si>
  <si>
    <t>Ochrana potrubí ústředního vytápění termoizolačními trubicemi z PE tl do 20 mm DN do 22 mm</t>
  </si>
  <si>
    <t>140024407</t>
  </si>
  <si>
    <t>Ochrana potrubí termoizolačními trubicemi z pěnového polyetylenu PE přilepenými v příčných a podélných spojích, tloušťky izolace přes 13 do 20 mm, vnitřního průměru izolace DN do 22 mm</t>
  </si>
  <si>
    <t xml:space="preserve">Poznámka k souboru cen:_x000d_
1. V cenách -1211 až -1256 jsou započteny i náklady na dodání tepelně izolačních trubic._x000d_
</t>
  </si>
  <si>
    <t>998733202</t>
  </si>
  <si>
    <t>Přesun hmot procentní pro rozvody potrubí v objektech v do 12 m</t>
  </si>
  <si>
    <t>1146327272</t>
  </si>
  <si>
    <t>Přesun hmot pro rozvody potrubí stanovený procentní sazbou z ceny vodorovná dopravní vzdálenost do 50 m v objektech výšky přes 6 do 12 m</t>
  </si>
  <si>
    <t>734</t>
  </si>
  <si>
    <t>Ústřední vytápění - armatury</t>
  </si>
  <si>
    <t>734001</t>
  </si>
  <si>
    <t>Jednobodová armatura E-Z 1/2" přímá, dvoutrubkový systém</t>
  </si>
  <si>
    <t>-1480196159</t>
  </si>
  <si>
    <t>734163441</t>
  </si>
  <si>
    <t>Filtr DN 15 PN 40 do 400°C z uhlíkové oceli s vypouštěcí přírubou</t>
  </si>
  <si>
    <t>-1029621312</t>
  </si>
  <si>
    <t>Filtry z uhlíkové oceli s čístícím víkem nebo vypouštěcí zátkou PN 40 do 400°C DN 15</t>
  </si>
  <si>
    <t>734221682</t>
  </si>
  <si>
    <t>Termostatická hlavice kapalinová PN 10 do 110°C otopných těles VK</t>
  </si>
  <si>
    <t>-2005512453</t>
  </si>
  <si>
    <t>Ventily regulační závitové hlavice termostatické, pro ovládání ventilů PN 10 do 110°C kapalinové otopných těles VK</t>
  </si>
  <si>
    <t xml:space="preserve">Poznámka k souboru cen:_x000d_
1. V cenách -0101 až -0105 nejsou započteny náklady na dodávku a montáž měřící a vypouštěcí armatury.Tyto se oceňují samostatně souborem cen 734 49 1101 až -1105._x000d_
</t>
  </si>
  <si>
    <t>734242412</t>
  </si>
  <si>
    <t>Ventil závitový zpětný přímý G 1/2 PN 16 do 110°C</t>
  </si>
  <si>
    <t>-216500608</t>
  </si>
  <si>
    <t>Ventily zpětné závitové PN 16 do 110°C přímé G 1/2</t>
  </si>
  <si>
    <t>734242413</t>
  </si>
  <si>
    <t>Ventil závitový zpětný přímý G 3/4 PN 16 do 110°C</t>
  </si>
  <si>
    <t>-1736810607</t>
  </si>
  <si>
    <t>Ventily zpětné závitové PN 16 do 110°C přímé G 3/4</t>
  </si>
  <si>
    <t>734251211</t>
  </si>
  <si>
    <t>Ventil závitový pojistný rohový G 1/2 provozní tlak od 2,5 do 6 barů</t>
  </si>
  <si>
    <t>-2126483724</t>
  </si>
  <si>
    <t>Ventily pojistné závitové a čepové rohové provozní tlak od 2,5 do 6 bar G 1/2</t>
  </si>
  <si>
    <t>734261406</t>
  </si>
  <si>
    <t>Armatura připojovací přímá G 1/2x18 PN 10 do 110°C radiátorů typu VK</t>
  </si>
  <si>
    <t>-395131154</t>
  </si>
  <si>
    <t>Šroubení připojovací armatury radiátorů VK PN 10 do 110°C, regulační uzavíratelné přímé G 1/2 x 18</t>
  </si>
  <si>
    <t>734291123</t>
  </si>
  <si>
    <t>Kohout plnící a vypouštěcí G 1/2 PN 10 do 90°C závitový</t>
  </si>
  <si>
    <t>1839416993</t>
  </si>
  <si>
    <t>Ostatní armatury kohouty plnicí a vypouštěcí PN 10 do 90°C G 1/2</t>
  </si>
  <si>
    <t>734292713</t>
  </si>
  <si>
    <t>Kohout kulový přímý G 1/2 PN 42 do 185°C vnitřní závit</t>
  </si>
  <si>
    <t>-1810704012</t>
  </si>
  <si>
    <t>Ostatní armatury kulové kohouty PN 42 do 185°C přímé vnitřní závit G 1/2</t>
  </si>
  <si>
    <t>734292714</t>
  </si>
  <si>
    <t>Kohout kulový přímý G 3/4 PN 42 do 185°C vnitřní závit</t>
  </si>
  <si>
    <t>-768532491</t>
  </si>
  <si>
    <t>Ostatní armatury kulové kohouty PN 42 do 185°C přímé vnitřní závit G 3/4</t>
  </si>
  <si>
    <t>734292723</t>
  </si>
  <si>
    <t>Kohout kulový přímý G 1/2 PN 42 do 185°C vnitřní závit s vypouštěním</t>
  </si>
  <si>
    <t>-1642043410</t>
  </si>
  <si>
    <t>Ostatní armatury kulové kohouty PN 42 do 185°C přímé vnitřní závit s vypouštěním G 1/2</t>
  </si>
  <si>
    <t>734292724</t>
  </si>
  <si>
    <t>Kohout kulový přímý G 3/4 PN 42 do 185°C vnitřní závit s vypouštěním</t>
  </si>
  <si>
    <t>1228184283</t>
  </si>
  <si>
    <t>Ostatní armatury kulové kohouty PN 42 do 185°C přímé vnitřní závit s vypouštěním G 3/4</t>
  </si>
  <si>
    <t>734411102</t>
  </si>
  <si>
    <t>Teploměr technický s pevným stonkem a jímkou zadní připojení průměr 63 mm délky 75 mm</t>
  </si>
  <si>
    <t>1401014750</t>
  </si>
  <si>
    <t>Teploměry technické s pevným stonkem a jímkou zadní připojení (axiální) průměr 63 mm délka stonku 75 mm</t>
  </si>
  <si>
    <t>734421101</t>
  </si>
  <si>
    <t>Tlakoměr s pevným stonkem a zpětnou klapkou tlak 0-16 bar průměr 50 mm spodní připojení</t>
  </si>
  <si>
    <t>1295907611</t>
  </si>
  <si>
    <t>Tlakoměry s pevným stonkem a zpětnou klapkou spodní připojení (radiální) tlaku 0–16 bar průměru 50 mm</t>
  </si>
  <si>
    <t>998734202</t>
  </si>
  <si>
    <t>Přesun hmot procentní pro armatury v objektech v do 12 m</t>
  </si>
  <si>
    <t>1167679448</t>
  </si>
  <si>
    <t>Přesun hmot pro armatury stanovený procentní sazbou (%) z ceny vodorovná dopravní vzdálenost do 50 m v objektech výšky přes 6 do 12 m</t>
  </si>
  <si>
    <t>735</t>
  </si>
  <si>
    <t>Ústřední vytápění - otopná tělesa</t>
  </si>
  <si>
    <t>735152151</t>
  </si>
  <si>
    <t>Otopné těleso panel VK jednodeskové bez přídavné přestupní plochy výška/délka 500/400 mm výkon 206 W</t>
  </si>
  <si>
    <t>1775400691</t>
  </si>
  <si>
    <t>Otopná tělesa panelová VK jednodesková PN 1,0 MPa, T do 110°C bez přídavné přestupní plochy výšky tělesa 500 mm stavební délky / výkonu 400 mm / 206 W</t>
  </si>
  <si>
    <t>735152153</t>
  </si>
  <si>
    <t>Otopné těleso panel VK jednodeskové bez přídavné přestupní plochy výška/délka 500/600 mm výkon 308 W</t>
  </si>
  <si>
    <t>-877810404</t>
  </si>
  <si>
    <t>Otopná tělesa panelová VK jednodesková PN 1,0 MPa, T do 110°C bez přídavné přestupní plochy výšky tělesa 500 mm stavební délky / výkonu 600 mm / 308 W</t>
  </si>
  <si>
    <t>735152154</t>
  </si>
  <si>
    <t>Otopné těleso panel VK jednodeskové bez přídavné přestupní plochy výška/délka 500/700 mm výkon 360 W</t>
  </si>
  <si>
    <t>605536988</t>
  </si>
  <si>
    <t>Otopná tělesa panelová VK jednodesková PN 1,0 MPa, T do 110°C bez přídavné přestupní plochy výšky tělesa 500 mm stavební délky / výkonu 700 mm / 360 W</t>
  </si>
  <si>
    <t>735152156</t>
  </si>
  <si>
    <t>Otopné těleso panel VK jednodeskové bez přídavné přestupní plochy výška/délka 500/900 mm výkon 463 W</t>
  </si>
  <si>
    <t>-817043788</t>
  </si>
  <si>
    <t>Otopná tělesa panelová VK jednodesková PN 1,0 MPa, T do 110°C bez přídavné přestupní plochy výšky tělesa 500 mm stavební délky / výkonu 900 mm / 463 W</t>
  </si>
  <si>
    <t>735152157</t>
  </si>
  <si>
    <t>Otopné těleso panel VK jednodeskové bez přídavné přestupní plochy výška/délka 500/1000 mm výkon 514 W</t>
  </si>
  <si>
    <t>1782227753</t>
  </si>
  <si>
    <t>Otopná tělesa panelová VK jednodesková PN 1,0 MPa, T do 110°C bez přídavné přestupní plochy výšky tělesa 500 mm stavební délky / výkonu 1000 mm / 514 W</t>
  </si>
  <si>
    <t>735152360</t>
  </si>
  <si>
    <t>Otopné těleso panel VK dvoudeskové bez přídavné přestupní plochy výška/délka 500/1400 mm výkon 1173 W</t>
  </si>
  <si>
    <t>539078097</t>
  </si>
  <si>
    <t>Otopná tělesa panelová VK dvoudesková PN 1,0 MPa, T do 110°C bez přídavné přestupní plochy výšky tělesa 500 mm stavební délky / výkonu 1400 mm / 1173 W</t>
  </si>
  <si>
    <t>735164251</t>
  </si>
  <si>
    <t>Otopné těleso trubkové elektrické přímotopné výška/délka 1215/450 mm</t>
  </si>
  <si>
    <t>566630030</t>
  </si>
  <si>
    <t>Otopná tělesa trubková přímotopná elektrická na stěnu výšky tělesa 1215 mm, délky 450 mm</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</si>
  <si>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</si>
  <si>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</si>
  <si>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Napuštění vody do otopných těles</t>
  </si>
  <si>
    <t>-397082119</t>
  </si>
  <si>
    <t>Ostatní opravy otopných těles napuštění vody do otopného systému včetně potrubí (bez kotle a ohříváků) otopných těles</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</si>
  <si>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</si>
  <si>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</si>
  <si>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tonážní pro otopná tělesa v objektech v do 12 m</t>
  </si>
  <si>
    <t>852686081</t>
  </si>
  <si>
    <t>Přesun hmot pro otopná tělesa stanovený z hmotnosti přesunovaného materiálu vodorovná dopravní vzdálenost do 50 m v objektech výšky přes 6 do 12 m</t>
  </si>
  <si>
    <t>11 Sionkova 1502/9 - ÚT byt č.2</t>
  </si>
  <si>
    <t>12 Sionkova 1502/9 - ÚT byt č.3</t>
  </si>
  <si>
    <t>13 Sionkova 1502/9 - ÚT byt č.4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</si>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</sst>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34</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32</v>
      </c>
      <c r="AO19" s="23"/>
      <c r="AP19" s="23"/>
      <c r="AQ19" s="23"/>
      <c r="AR19" s="21"/>
      <c r="BE19" s="32"/>
      <c r="BS19" s="18" t="s">
        <v>6</v>
      </c>
    </row>
    <row r="20" s="1" customFormat="1" ht="18.48"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34</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0509202004</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Regenerace bytového fondu Mírová Osada ulice Sionkova 1502/9</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ulice Sionkova a ulice 8. března</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6. 9. 2020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Statutární město Ostrava, obvod Slezská Ostrava</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Made 4 BIM s.r.o.</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Made 4 BIM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72</v>
      </c>
      <c r="BT54" s="110" t="s">
        <v>73</v>
      </c>
      <c r="BU54" s="111" t="s">
        <v>74</v>
      </c>
      <c r="BV54" s="110" t="s">
        <v>75</v>
      </c>
      <c r="BW54" s="110" t="s">
        <v>5</v>
      </c>
      <c r="BX54" s="110" t="s">
        <v>76</v>
      </c>
      <c r="CL54" s="110" t="s">
        <v>19</v>
      </c>
    </row>
    <row r="55" s="7" customFormat="1" ht="50.25" customHeight="1">
      <c r="A55" s="112" t="s">
        <v>77</v>
      </c>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'01 Sionkova 1502-9 - zate...'!J30</f>
        <v>0</v>
      </c>
      <c r="AH55" s="116"/>
      <c r="AI55" s="116"/>
      <c r="AJ55" s="116"/>
      <c r="AK55" s="116"/>
      <c r="AL55" s="116"/>
      <c r="AM55" s="116"/>
      <c r="AN55" s="117">
        <f>SUM(AG55,AT55)</f>
        <v>0</v>
      </c>
      <c r="AO55" s="116"/>
      <c r="AP55" s="116"/>
      <c r="AQ55" s="118" t="s">
        <v>80</v>
      </c>
      <c r="AR55" s="119"/>
      <c r="AS55" s="120">
        <v>0</v>
      </c>
      <c r="AT55" s="121">
        <f>ROUND(SUM(AV55:AW55),2)</f>
        <v>0</v>
      </c>
      <c r="AU55" s="122">
        <f>'01 Sionkova 1502-9 - zate...'!P99</f>
        <v>0</v>
      </c>
      <c r="AV55" s="121">
        <f>'01 Sionkova 1502-9 - zate...'!J33</f>
        <v>0</v>
      </c>
      <c r="AW55" s="121">
        <f>'01 Sionkova 1502-9 - zate...'!J34</f>
        <v>0</v>
      </c>
      <c r="AX55" s="121">
        <f>'01 Sionkova 1502-9 - zate...'!J35</f>
        <v>0</v>
      </c>
      <c r="AY55" s="121">
        <f>'01 Sionkova 1502-9 - zate...'!J36</f>
        <v>0</v>
      </c>
      <c r="AZ55" s="121">
        <f>'01 Sionkova 1502-9 - zate...'!F33</f>
        <v>0</v>
      </c>
      <c r="BA55" s="121">
        <f>'01 Sionkova 1502-9 - zate...'!F34</f>
        <v>0</v>
      </c>
      <c r="BB55" s="121">
        <f>'01 Sionkova 1502-9 - zate...'!F35</f>
        <v>0</v>
      </c>
      <c r="BC55" s="121">
        <f>'01 Sionkova 1502-9 - zate...'!F36</f>
        <v>0</v>
      </c>
      <c r="BD55" s="123">
        <f>'01 Sionkova 1502-9 - zate...'!F37</f>
        <v>0</v>
      </c>
      <c r="BE55" s="7"/>
      <c r="BT55" s="124" t="s">
        <v>81</v>
      </c>
      <c r="BV55" s="124" t="s">
        <v>75</v>
      </c>
      <c r="BW55" s="124" t="s">
        <v>82</v>
      </c>
      <c r="BX55" s="124" t="s">
        <v>5</v>
      </c>
      <c r="CL55" s="124" t="s">
        <v>19</v>
      </c>
      <c r="CM55" s="124" t="s">
        <v>81</v>
      </c>
    </row>
    <row r="56" s="7" customFormat="1" ht="50.25" customHeight="1">
      <c r="A56" s="112" t="s">
        <v>77</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'02 Sionkova 1502-9 - sana...'!J30</f>
        <v>0</v>
      </c>
      <c r="AH56" s="116"/>
      <c r="AI56" s="116"/>
      <c r="AJ56" s="116"/>
      <c r="AK56" s="116"/>
      <c r="AL56" s="116"/>
      <c r="AM56" s="116"/>
      <c r="AN56" s="117">
        <f>SUM(AG56,AT56)</f>
        <v>0</v>
      </c>
      <c r="AO56" s="116"/>
      <c r="AP56" s="116"/>
      <c r="AQ56" s="118" t="s">
        <v>80</v>
      </c>
      <c r="AR56" s="119"/>
      <c r="AS56" s="120">
        <v>0</v>
      </c>
      <c r="AT56" s="121">
        <f>ROUND(SUM(AV56:AW56),2)</f>
        <v>0</v>
      </c>
      <c r="AU56" s="122">
        <f>'02 Sionkova 1502-9 - sana...'!P91</f>
        <v>0</v>
      </c>
      <c r="AV56" s="121">
        <f>'02 Sionkova 1502-9 - sana...'!J33</f>
        <v>0</v>
      </c>
      <c r="AW56" s="121">
        <f>'02 Sionkova 1502-9 - sana...'!J34</f>
        <v>0</v>
      </c>
      <c r="AX56" s="121">
        <f>'02 Sionkova 1502-9 - sana...'!J35</f>
        <v>0</v>
      </c>
      <c r="AY56" s="121">
        <f>'02 Sionkova 1502-9 - sana...'!J36</f>
        <v>0</v>
      </c>
      <c r="AZ56" s="121">
        <f>'02 Sionkova 1502-9 - sana...'!F33</f>
        <v>0</v>
      </c>
      <c r="BA56" s="121">
        <f>'02 Sionkova 1502-9 - sana...'!F34</f>
        <v>0</v>
      </c>
      <c r="BB56" s="121">
        <f>'02 Sionkova 1502-9 - sana...'!F35</f>
        <v>0</v>
      </c>
      <c r="BC56" s="121">
        <f>'02 Sionkova 1502-9 - sana...'!F36</f>
        <v>0</v>
      </c>
      <c r="BD56" s="123">
        <f>'02 Sionkova 1502-9 - sana...'!F37</f>
        <v>0</v>
      </c>
      <c r="BE56" s="7"/>
      <c r="BT56" s="124" t="s">
        <v>81</v>
      </c>
      <c r="BV56" s="124" t="s">
        <v>75</v>
      </c>
      <c r="BW56" s="124" t="s">
        <v>85</v>
      </c>
      <c r="BX56" s="124" t="s">
        <v>5</v>
      </c>
      <c r="CL56" s="124" t="s">
        <v>19</v>
      </c>
      <c r="CM56" s="124" t="s">
        <v>81</v>
      </c>
    </row>
    <row r="57" s="7" customFormat="1" ht="50.25" customHeight="1">
      <c r="A57" s="112" t="s">
        <v>77</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'03 Sionkova 1502-9 - výmě...'!J30</f>
        <v>0</v>
      </c>
      <c r="AH57" s="116"/>
      <c r="AI57" s="116"/>
      <c r="AJ57" s="116"/>
      <c r="AK57" s="116"/>
      <c r="AL57" s="116"/>
      <c r="AM57" s="116"/>
      <c r="AN57" s="117">
        <f>SUM(AG57,AT57)</f>
        <v>0</v>
      </c>
      <c r="AO57" s="116"/>
      <c r="AP57" s="116"/>
      <c r="AQ57" s="118" t="s">
        <v>80</v>
      </c>
      <c r="AR57" s="119"/>
      <c r="AS57" s="120">
        <v>0</v>
      </c>
      <c r="AT57" s="121">
        <f>ROUND(SUM(AV57:AW57),2)</f>
        <v>0</v>
      </c>
      <c r="AU57" s="122">
        <f>'03 Sionkova 1502-9 - výmě...'!P87</f>
        <v>0</v>
      </c>
      <c r="AV57" s="121">
        <f>'03 Sionkova 1502-9 - výmě...'!J33</f>
        <v>0</v>
      </c>
      <c r="AW57" s="121">
        <f>'03 Sionkova 1502-9 - výmě...'!J34</f>
        <v>0</v>
      </c>
      <c r="AX57" s="121">
        <f>'03 Sionkova 1502-9 - výmě...'!J35</f>
        <v>0</v>
      </c>
      <c r="AY57" s="121">
        <f>'03 Sionkova 1502-9 - výmě...'!J36</f>
        <v>0</v>
      </c>
      <c r="AZ57" s="121">
        <f>'03 Sionkova 1502-9 - výmě...'!F33</f>
        <v>0</v>
      </c>
      <c r="BA57" s="121">
        <f>'03 Sionkova 1502-9 - výmě...'!F34</f>
        <v>0</v>
      </c>
      <c r="BB57" s="121">
        <f>'03 Sionkova 1502-9 - výmě...'!F35</f>
        <v>0</v>
      </c>
      <c r="BC57" s="121">
        <f>'03 Sionkova 1502-9 - výmě...'!F36</f>
        <v>0</v>
      </c>
      <c r="BD57" s="123">
        <f>'03 Sionkova 1502-9 - výmě...'!F37</f>
        <v>0</v>
      </c>
      <c r="BE57" s="7"/>
      <c r="BT57" s="124" t="s">
        <v>81</v>
      </c>
      <c r="BV57" s="124" t="s">
        <v>75</v>
      </c>
      <c r="BW57" s="124" t="s">
        <v>88</v>
      </c>
      <c r="BX57" s="124" t="s">
        <v>5</v>
      </c>
      <c r="CL57" s="124" t="s">
        <v>19</v>
      </c>
      <c r="CM57" s="124" t="s">
        <v>81</v>
      </c>
    </row>
    <row r="58" s="7" customFormat="1" ht="50.25" customHeight="1">
      <c r="A58" s="112" t="s">
        <v>77</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'10 Sionkova 1502-9 - ÚT b...'!J30</f>
        <v>0</v>
      </c>
      <c r="AH58" s="116"/>
      <c r="AI58" s="116"/>
      <c r="AJ58" s="116"/>
      <c r="AK58" s="116"/>
      <c r="AL58" s="116"/>
      <c r="AM58" s="116"/>
      <c r="AN58" s="117">
        <f>SUM(AG58,AT58)</f>
        <v>0</v>
      </c>
      <c r="AO58" s="116"/>
      <c r="AP58" s="116"/>
      <c r="AQ58" s="118" t="s">
        <v>80</v>
      </c>
      <c r="AR58" s="119"/>
      <c r="AS58" s="120">
        <v>0</v>
      </c>
      <c r="AT58" s="121">
        <f>ROUND(SUM(AV58:AW58),2)</f>
        <v>0</v>
      </c>
      <c r="AU58" s="122">
        <f>'10 Sionkova 1502-9 - ÚT b...'!P84</f>
        <v>0</v>
      </c>
      <c r="AV58" s="121">
        <f>'10 Sionkova 1502-9 - ÚT b...'!J33</f>
        <v>0</v>
      </c>
      <c r="AW58" s="121">
        <f>'10 Sionkova 1502-9 - ÚT b...'!J34</f>
        <v>0</v>
      </c>
      <c r="AX58" s="121">
        <f>'10 Sionkova 1502-9 - ÚT b...'!J35</f>
        <v>0</v>
      </c>
      <c r="AY58" s="121">
        <f>'10 Sionkova 1502-9 - ÚT b...'!J36</f>
        <v>0</v>
      </c>
      <c r="AZ58" s="121">
        <f>'10 Sionkova 1502-9 - ÚT b...'!F33</f>
        <v>0</v>
      </c>
      <c r="BA58" s="121">
        <f>'10 Sionkova 1502-9 - ÚT b...'!F34</f>
        <v>0</v>
      </c>
      <c r="BB58" s="121">
        <f>'10 Sionkova 1502-9 - ÚT b...'!F35</f>
        <v>0</v>
      </c>
      <c r="BC58" s="121">
        <f>'10 Sionkova 1502-9 - ÚT b...'!F36</f>
        <v>0</v>
      </c>
      <c r="BD58" s="123">
        <f>'10 Sionkova 1502-9 - ÚT b...'!F37</f>
        <v>0</v>
      </c>
      <c r="BE58" s="7"/>
      <c r="BT58" s="124" t="s">
        <v>81</v>
      </c>
      <c r="BV58" s="124" t="s">
        <v>75</v>
      </c>
      <c r="BW58" s="124" t="s">
        <v>91</v>
      </c>
      <c r="BX58" s="124" t="s">
        <v>5</v>
      </c>
      <c r="CL58" s="124" t="s">
        <v>19</v>
      </c>
      <c r="CM58" s="124" t="s">
        <v>81</v>
      </c>
    </row>
    <row r="59" s="7" customFormat="1" ht="50.25" customHeight="1">
      <c r="A59" s="112" t="s">
        <v>77</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'11 Sionkova 1502-9 - ÚT b...'!J30</f>
        <v>0</v>
      </c>
      <c r="AH59" s="116"/>
      <c r="AI59" s="116"/>
      <c r="AJ59" s="116"/>
      <c r="AK59" s="116"/>
      <c r="AL59" s="116"/>
      <c r="AM59" s="116"/>
      <c r="AN59" s="117">
        <f>SUM(AG59,AT59)</f>
        <v>0</v>
      </c>
      <c r="AO59" s="116"/>
      <c r="AP59" s="116"/>
      <c r="AQ59" s="118" t="s">
        <v>80</v>
      </c>
      <c r="AR59" s="119"/>
      <c r="AS59" s="120">
        <v>0</v>
      </c>
      <c r="AT59" s="121">
        <f>ROUND(SUM(AV59:AW59),2)</f>
        <v>0</v>
      </c>
      <c r="AU59" s="122">
        <f>'11 Sionkova 1502-9 - ÚT b...'!P84</f>
        <v>0</v>
      </c>
      <c r="AV59" s="121">
        <f>'11 Sionkova 1502-9 - ÚT b...'!J33</f>
        <v>0</v>
      </c>
      <c r="AW59" s="121">
        <f>'11 Sionkova 1502-9 - ÚT b...'!J34</f>
        <v>0</v>
      </c>
      <c r="AX59" s="121">
        <f>'11 Sionkova 1502-9 - ÚT b...'!J35</f>
        <v>0</v>
      </c>
      <c r="AY59" s="121">
        <f>'11 Sionkova 1502-9 - ÚT b...'!J36</f>
        <v>0</v>
      </c>
      <c r="AZ59" s="121">
        <f>'11 Sionkova 1502-9 - ÚT b...'!F33</f>
        <v>0</v>
      </c>
      <c r="BA59" s="121">
        <f>'11 Sionkova 1502-9 - ÚT b...'!F34</f>
        <v>0</v>
      </c>
      <c r="BB59" s="121">
        <f>'11 Sionkova 1502-9 - ÚT b...'!F35</f>
        <v>0</v>
      </c>
      <c r="BC59" s="121">
        <f>'11 Sionkova 1502-9 - ÚT b...'!F36</f>
        <v>0</v>
      </c>
      <c r="BD59" s="123">
        <f>'11 Sionkova 1502-9 - ÚT b...'!F37</f>
        <v>0</v>
      </c>
      <c r="BE59" s="7"/>
      <c r="BT59" s="124" t="s">
        <v>81</v>
      </c>
      <c r="BV59" s="124" t="s">
        <v>75</v>
      </c>
      <c r="BW59" s="124" t="s">
        <v>94</v>
      </c>
      <c r="BX59" s="124" t="s">
        <v>5</v>
      </c>
      <c r="CL59" s="124" t="s">
        <v>19</v>
      </c>
      <c r="CM59" s="124" t="s">
        <v>81</v>
      </c>
    </row>
    <row r="60" s="7" customFormat="1" ht="50.25" customHeight="1">
      <c r="A60" s="112" t="s">
        <v>77</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'12 Sionkova 1502-9 - ÚT b...'!J30</f>
        <v>0</v>
      </c>
      <c r="AH60" s="116"/>
      <c r="AI60" s="116"/>
      <c r="AJ60" s="116"/>
      <c r="AK60" s="116"/>
      <c r="AL60" s="116"/>
      <c r="AM60" s="116"/>
      <c r="AN60" s="117">
        <f>SUM(AG60,AT60)</f>
        <v>0</v>
      </c>
      <c r="AO60" s="116"/>
      <c r="AP60" s="116"/>
      <c r="AQ60" s="118" t="s">
        <v>80</v>
      </c>
      <c r="AR60" s="119"/>
      <c r="AS60" s="120">
        <v>0</v>
      </c>
      <c r="AT60" s="121">
        <f>ROUND(SUM(AV60:AW60),2)</f>
        <v>0</v>
      </c>
      <c r="AU60" s="122">
        <f>'12 Sionkova 1502-9 - ÚT b...'!P84</f>
        <v>0</v>
      </c>
      <c r="AV60" s="121">
        <f>'12 Sionkova 1502-9 - ÚT b...'!J33</f>
        <v>0</v>
      </c>
      <c r="AW60" s="121">
        <f>'12 Sionkova 1502-9 - ÚT b...'!J34</f>
        <v>0</v>
      </c>
      <c r="AX60" s="121">
        <f>'12 Sionkova 1502-9 - ÚT b...'!J35</f>
        <v>0</v>
      </c>
      <c r="AY60" s="121">
        <f>'12 Sionkova 1502-9 - ÚT b...'!J36</f>
        <v>0</v>
      </c>
      <c r="AZ60" s="121">
        <f>'12 Sionkova 1502-9 - ÚT b...'!F33</f>
        <v>0</v>
      </c>
      <c r="BA60" s="121">
        <f>'12 Sionkova 1502-9 - ÚT b...'!F34</f>
        <v>0</v>
      </c>
      <c r="BB60" s="121">
        <f>'12 Sionkova 1502-9 - ÚT b...'!F35</f>
        <v>0</v>
      </c>
      <c r="BC60" s="121">
        <f>'12 Sionkova 1502-9 - ÚT b...'!F36</f>
        <v>0</v>
      </c>
      <c r="BD60" s="123">
        <f>'12 Sionkova 1502-9 - ÚT b...'!F37</f>
        <v>0</v>
      </c>
      <c r="BE60" s="7"/>
      <c r="BT60" s="124" t="s">
        <v>81</v>
      </c>
      <c r="BV60" s="124" t="s">
        <v>75</v>
      </c>
      <c r="BW60" s="124" t="s">
        <v>97</v>
      </c>
      <c r="BX60" s="124" t="s">
        <v>5</v>
      </c>
      <c r="CL60" s="124" t="s">
        <v>19</v>
      </c>
      <c r="CM60" s="124" t="s">
        <v>81</v>
      </c>
    </row>
    <row r="61" s="7" customFormat="1" ht="50.25" customHeight="1">
      <c r="A61" s="112" t="s">
        <v>77</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'13 Sionkova 1502-9 - ÚT b...'!J30</f>
        <v>0</v>
      </c>
      <c r="AH61" s="116"/>
      <c r="AI61" s="116"/>
      <c r="AJ61" s="116"/>
      <c r="AK61" s="116"/>
      <c r="AL61" s="116"/>
      <c r="AM61" s="116"/>
      <c r="AN61" s="117">
        <f>SUM(AG61,AT61)</f>
        <v>0</v>
      </c>
      <c r="AO61" s="116"/>
      <c r="AP61" s="116"/>
      <c r="AQ61" s="118" t="s">
        <v>80</v>
      </c>
      <c r="AR61" s="119"/>
      <c r="AS61" s="125">
        <v>0</v>
      </c>
      <c r="AT61" s="126">
        <f>ROUND(SUM(AV61:AW61),2)</f>
        <v>0</v>
      </c>
      <c r="AU61" s="127">
        <f>'13 Sionkova 1502-9 - ÚT b...'!P84</f>
        <v>0</v>
      </c>
      <c r="AV61" s="126">
        <f>'13 Sionkova 1502-9 - ÚT b...'!J33</f>
        <v>0</v>
      </c>
      <c r="AW61" s="126">
        <f>'13 Sionkova 1502-9 - ÚT b...'!J34</f>
        <v>0</v>
      </c>
      <c r="AX61" s="126">
        <f>'13 Sionkova 1502-9 - ÚT b...'!J35</f>
        <v>0</v>
      </c>
      <c r="AY61" s="126">
        <f>'13 Sionkova 1502-9 - ÚT b...'!J36</f>
        <v>0</v>
      </c>
      <c r="AZ61" s="126">
        <f>'13 Sionkova 1502-9 - ÚT b...'!F33</f>
        <v>0</v>
      </c>
      <c r="BA61" s="126">
        <f>'13 Sionkova 1502-9 - ÚT b...'!F34</f>
        <v>0</v>
      </c>
      <c r="BB61" s="126">
        <f>'13 Sionkova 1502-9 - ÚT b...'!F35</f>
        <v>0</v>
      </c>
      <c r="BC61" s="126">
        <f>'13 Sionkova 1502-9 - ÚT b...'!F36</f>
        <v>0</v>
      </c>
      <c r="BD61" s="128">
        <f>'13 Sionkova 1502-9 - ÚT b...'!F37</f>
        <v>0</v>
      </c>
      <c r="BE61" s="7"/>
      <c r="BT61" s="124" t="s">
        <v>81</v>
      </c>
      <c r="BV61" s="124" t="s">
        <v>75</v>
      </c>
      <c r="BW61" s="124" t="s">
        <v>100</v>
      </c>
      <c r="BX61" s="124" t="s">
        <v>5</v>
      </c>
      <c r="CL61" s="124" t="s">
        <v>19</v>
      </c>
      <c r="CM61" s="124" t="s">
        <v>81</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w1Ss/DDF++1MqtMmKZAuYdCUhBD1V/VRqvoKwmO2lP1scd+ZkplpTN7bxLkTIBTm3yvcG1Y+w4nHX5mlOVCa8A==" hashValue="qE15r9Jx8+RztvgwhMNhs0qH8fWnqyrkQZHA9eDO7zsj1SXjVpPpXpHvSUexxVLh0HxT7ngyG/MojQzzwzhVVA=="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Sionkova 1502-9 - zate...'!C2" display="/"/>
    <hyperlink ref="A56" location="'02 Sionkova 1502-9 - sana...'!C2" display="/"/>
    <hyperlink ref="A57" location="'03 Sionkova 1502-9 - výmě...'!C2" display="/"/>
    <hyperlink ref="A58" location="'10 Sionkova 1502-9 - ÚT b...'!C2" display="/"/>
    <hyperlink ref="A59" location="'11 Sionkova 1502-9 - ÚT b...'!C2" display="/"/>
    <hyperlink ref="A60" location="'12 Sionkova 1502-9 - ÚT b...'!C2" display="/"/>
    <hyperlink ref="A61" location="'13 Sionkova 1502-9 - ÚT b...'!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1502/9</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ROUND((SUM(BE99:BE1085)),  2)</f>
        <v>0</v>
      </c>
      <c r="G33" s="39"/>
      <c r="H33" s="39"/>
      <c r="I33" s="149">
        <v>0.20999999999999999</v>
      </c>
      <c r="J33" s="148">
        <f>ROUND(((SUM(BE99:BE1085))*I33),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ROUND((SUM(BF99:BF1085)),  2)</f>
        <v>0</v>
      </c>
      <c r="G34" s="39"/>
      <c r="H34" s="39"/>
      <c r="I34" s="149">
        <v>0.14999999999999999</v>
      </c>
      <c r="J34" s="148">
        <f>ROUND(((SUM(BF99:BF1085))*I34),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ROUND((SUM(BG99:BG1085)),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ROUND((SUM(BH99:BH1085)),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ROUND((SUM(BI99:BI1085)),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1502/9</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01 Sionkova 1502/9 - zateplení obálky budovy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J99</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J100</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J101</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110</v>
      </c>
      <c r="E62" s="175"/>
      <c r="F62" s="175"/>
      <c r="G62" s="175"/>
      <c r="H62" s="175"/>
      <c r="I62" s="175"/>
      <c r="J62" s="176">
        <f>J634</f>
        <v>0</v>
      </c>
      <c r="K62" s="173"/>
      <c r="L62" s="177"/>
      <c r="S62" s="10"/>
      <c r="T62" s="10"/>
      <c r="U62" s="10"/>
      <c r="V62" s="10"/>
      <c r="W62" s="10"/>
      <c r="X62" s="10"/>
      <c r="Y62" s="10"/>
      <c r="Z62" s="10"/>
      <c r="AA62" s="10"/>
      <c r="AB62" s="10"/>
      <c r="AC62" s="10"/>
      <c r="AD62" s="10"/>
      <c r="AE62" s="10"/>
    </row>
    <row r="63" s="10" customFormat="1" ht="14.88" customHeight="1">
      <c r="A63" s="10"/>
      <c r="B63" s="172"/>
      <c r="C63" s="173"/>
      <c r="D63" s="174" t="s">
        <v>111</v>
      </c>
      <c r="E63" s="175"/>
      <c r="F63" s="175"/>
      <c r="G63" s="175"/>
      <c r="H63" s="175"/>
      <c r="I63" s="175"/>
      <c r="J63" s="176">
        <f>J647</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112</v>
      </c>
      <c r="E64" s="175"/>
      <c r="F64" s="175"/>
      <c r="G64" s="175"/>
      <c r="H64" s="175"/>
      <c r="I64" s="175"/>
      <c r="J64" s="176">
        <f>J673</f>
        <v>0</v>
      </c>
      <c r="K64" s="173"/>
      <c r="L64" s="177"/>
      <c r="S64" s="10"/>
      <c r="T64" s="10"/>
      <c r="U64" s="10"/>
      <c r="V64" s="10"/>
      <c r="W64" s="10"/>
      <c r="X64" s="10"/>
      <c r="Y64" s="10"/>
      <c r="Z64" s="10"/>
      <c r="AA64" s="10"/>
      <c r="AB64" s="10"/>
      <c r="AC64" s="10"/>
      <c r="AD64" s="10"/>
      <c r="AE64" s="10"/>
    </row>
    <row r="65" s="10" customFormat="1" ht="14.88" customHeight="1">
      <c r="A65" s="10"/>
      <c r="B65" s="172"/>
      <c r="C65" s="173"/>
      <c r="D65" s="174" t="s">
        <v>113</v>
      </c>
      <c r="E65" s="175"/>
      <c r="F65" s="175"/>
      <c r="G65" s="175"/>
      <c r="H65" s="175"/>
      <c r="I65" s="175"/>
      <c r="J65" s="176">
        <f>J722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114</v>
      </c>
      <c r="E66" s="175"/>
      <c r="F66" s="175"/>
      <c r="G66" s="175"/>
      <c r="H66" s="175"/>
      <c r="I66" s="175"/>
      <c r="J66" s="176">
        <f>J758</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115</v>
      </c>
      <c r="E67" s="175"/>
      <c r="F67" s="175"/>
      <c r="G67" s="175"/>
      <c r="H67" s="175"/>
      <c r="I67" s="175"/>
      <c r="J67" s="176">
        <f>J772</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116</v>
      </c>
      <c r="E68" s="169"/>
      <c r="F68" s="169"/>
      <c r="G68" s="169"/>
      <c r="H68" s="169"/>
      <c r="I68" s="169"/>
      <c r="J68" s="170">
        <f>J776</f>
        <v>0</v>
      </c>
      <c r="K68" s="167"/>
      <c r="L68" s="171"/>
      <c r="S68" s="9"/>
      <c r="T68" s="9"/>
      <c r="U68" s="9"/>
      <c r="V68" s="9"/>
      <c r="W68" s="9"/>
      <c r="X68" s="9"/>
      <c r="Y68" s="9"/>
      <c r="Z68" s="9"/>
      <c r="AA68" s="9"/>
      <c r="AB68" s="9"/>
      <c r="AC68" s="9"/>
      <c r="AD68" s="9"/>
      <c r="AE68" s="9"/>
    </row>
    <row r="69" s="10" customFormat="1" ht="19.92" customHeight="1">
      <c r="A69" s="10"/>
      <c r="B69" s="172"/>
      <c r="C69" s="173"/>
      <c r="D69" s="174" t="s">
        <v>117</v>
      </c>
      <c r="E69" s="175"/>
      <c r="F69" s="175"/>
      <c r="G69" s="175"/>
      <c r="H69" s="175"/>
      <c r="I69" s="175"/>
      <c r="J69" s="176">
        <f>J777</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118</v>
      </c>
      <c r="E70" s="175"/>
      <c r="F70" s="175"/>
      <c r="G70" s="175"/>
      <c r="H70" s="175"/>
      <c r="I70" s="175"/>
      <c r="J70" s="176">
        <f>J789</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119</v>
      </c>
      <c r="E71" s="175"/>
      <c r="F71" s="175"/>
      <c r="G71" s="175"/>
      <c r="H71" s="175"/>
      <c r="I71" s="175"/>
      <c r="J71" s="176">
        <f>J797</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120</v>
      </c>
      <c r="E72" s="175"/>
      <c r="F72" s="175"/>
      <c r="G72" s="175"/>
      <c r="H72" s="175"/>
      <c r="I72" s="175"/>
      <c r="J72" s="176">
        <f>J828</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121</v>
      </c>
      <c r="E73" s="175"/>
      <c r="F73" s="175"/>
      <c r="G73" s="175"/>
      <c r="H73" s="175"/>
      <c r="I73" s="175"/>
      <c r="J73" s="176">
        <f>J843</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122</v>
      </c>
      <c r="E74" s="175"/>
      <c r="F74" s="175"/>
      <c r="G74" s="175"/>
      <c r="H74" s="175"/>
      <c r="I74" s="175"/>
      <c r="J74" s="176">
        <f>J924</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123</v>
      </c>
      <c r="E75" s="175"/>
      <c r="F75" s="175"/>
      <c r="G75" s="175"/>
      <c r="H75" s="175"/>
      <c r="I75" s="175"/>
      <c r="J75" s="176">
        <f>J954</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124</v>
      </c>
      <c r="E76" s="175"/>
      <c r="F76" s="175"/>
      <c r="G76" s="175"/>
      <c r="H76" s="175"/>
      <c r="I76" s="175"/>
      <c r="J76" s="176">
        <f>J967</f>
        <v>0</v>
      </c>
      <c r="K76" s="173"/>
      <c r="L76" s="177"/>
      <c r="S76" s="10"/>
      <c r="T76" s="10"/>
      <c r="U76" s="10"/>
      <c r="V76" s="10"/>
      <c r="W76" s="10"/>
      <c r="X76" s="10"/>
      <c r="Y76" s="10"/>
      <c r="Z76" s="10"/>
      <c r="AA76" s="10"/>
      <c r="AB76" s="10"/>
      <c r="AC76" s="10"/>
      <c r="AD76" s="10"/>
      <c r="AE76" s="10"/>
    </row>
    <row r="77" s="10" customFormat="1" ht="19.92" customHeight="1">
      <c r="A77" s="10"/>
      <c r="B77" s="172"/>
      <c r="C77" s="173"/>
      <c r="D77" s="174" t="s">
        <v>125</v>
      </c>
      <c r="E77" s="175"/>
      <c r="F77" s="175"/>
      <c r="G77" s="175"/>
      <c r="H77" s="175"/>
      <c r="I77" s="175"/>
      <c r="J77" s="176">
        <f>J1030</f>
        <v>0</v>
      </c>
      <c r="K77" s="173"/>
      <c r="L77" s="177"/>
      <c r="S77" s="10"/>
      <c r="T77" s="10"/>
      <c r="U77" s="10"/>
      <c r="V77" s="10"/>
      <c r="W77" s="10"/>
      <c r="X77" s="10"/>
      <c r="Y77" s="10"/>
      <c r="Z77" s="10"/>
      <c r="AA77" s="10"/>
      <c r="AB77" s="10"/>
      <c r="AC77" s="10"/>
      <c r="AD77" s="10"/>
      <c r="AE77" s="10"/>
    </row>
    <row r="78" s="10" customFormat="1" ht="19.92" customHeight="1">
      <c r="A78" s="10"/>
      <c r="B78" s="172"/>
      <c r="C78" s="173"/>
      <c r="D78" s="174" t="s">
        <v>126</v>
      </c>
      <c r="E78" s="175"/>
      <c r="F78" s="175"/>
      <c r="G78" s="175"/>
      <c r="H78" s="175"/>
      <c r="I78" s="175"/>
      <c r="J78" s="176">
        <f>J1059</f>
        <v>0</v>
      </c>
      <c r="K78" s="173"/>
      <c r="L78" s="177"/>
      <c r="S78" s="10"/>
      <c r="T78" s="10"/>
      <c r="U78" s="10"/>
      <c r="V78" s="10"/>
      <c r="W78" s="10"/>
      <c r="X78" s="10"/>
      <c r="Y78" s="10"/>
      <c r="Z78" s="10"/>
      <c r="AA78" s="10"/>
      <c r="AB78" s="10"/>
      <c r="AC78" s="10"/>
      <c r="AD78" s="10"/>
      <c r="AE78" s="10"/>
    </row>
    <row r="79" s="10" customFormat="1" ht="19.92" customHeight="1">
      <c r="A79" s="10"/>
      <c r="B79" s="172"/>
      <c r="C79" s="173"/>
      <c r="D79" s="174" t="s">
        <v>127</v>
      </c>
      <c r="E79" s="175"/>
      <c r="F79" s="175"/>
      <c r="G79" s="175"/>
      <c r="H79" s="175"/>
      <c r="I79" s="175"/>
      <c r="J79" s="176">
        <f>J1077</f>
        <v>0</v>
      </c>
      <c r="K79" s="173"/>
      <c r="L79" s="177"/>
      <c r="S79" s="10"/>
      <c r="T79" s="10"/>
      <c r="U79" s="10"/>
      <c r="V79" s="10"/>
      <c r="W79" s="10"/>
      <c r="X79" s="10"/>
      <c r="Y79" s="10"/>
      <c r="Z79" s="10"/>
      <c r="AA79" s="10"/>
      <c r="AB79" s="10"/>
      <c r="AC79" s="10"/>
      <c r="AD79" s="10"/>
      <c r="AE79" s="10"/>
    </row>
    <row r="80" s="2" customFormat="1" ht="21.84"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60"/>
      <c r="C81" s="61"/>
      <c r="D81" s="61"/>
      <c r="E81" s="61"/>
      <c r="F81" s="61"/>
      <c r="G81" s="61"/>
      <c r="H81" s="61"/>
      <c r="I81" s="61"/>
      <c r="J81" s="61"/>
      <c r="K81" s="61"/>
      <c r="L81" s="135"/>
      <c r="S81" s="39"/>
      <c r="T81" s="39"/>
      <c r="U81" s="39"/>
      <c r="V81" s="39"/>
      <c r="W81" s="39"/>
      <c r="X81" s="39"/>
      <c r="Y81" s="39"/>
      <c r="Z81" s="39"/>
      <c r="AA81" s="39"/>
      <c r="AB81" s="39"/>
      <c r="AC81" s="39"/>
      <c r="AD81" s="39"/>
      <c r="AE81" s="39"/>
    </row>
    <row r="85" s="2" customFormat="1" ht="6.96" customHeight="1">
      <c r="A85" s="39"/>
      <c r="B85" s="62"/>
      <c r="C85" s="63"/>
      <c r="D85" s="63"/>
      <c r="E85" s="63"/>
      <c r="F85" s="63"/>
      <c r="G85" s="63"/>
      <c r="H85" s="63"/>
      <c r="I85" s="63"/>
      <c r="J85" s="63"/>
      <c r="K85" s="63"/>
      <c r="L85" s="135"/>
      <c r="S85" s="39"/>
      <c r="T85" s="39"/>
      <c r="U85" s="39"/>
      <c r="V85" s="39"/>
      <c r="W85" s="39"/>
      <c r="X85" s="39"/>
      <c r="Y85" s="39"/>
      <c r="Z85" s="39"/>
      <c r="AA85" s="39"/>
      <c r="AB85" s="39"/>
      <c r="AC85" s="39"/>
      <c r="AD85" s="39"/>
      <c r="AE85" s="39"/>
    </row>
    <row r="86" s="2" customFormat="1" ht="24.96" customHeight="1">
      <c r="A86" s="39"/>
      <c r="B86" s="40"/>
      <c r="C86" s="24" t="s">
        <v>128</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2" customHeight="1">
      <c r="A88" s="39"/>
      <c r="B88" s="40"/>
      <c r="C88" s="33" t="s">
        <v>16</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161" t="str">
        <f>E7</f>
        <v>Regenerace bytového fondu Mírová Osada ulice Sionkova 1502/9</v>
      </c>
      <c r="F89" s="33"/>
      <c r="G89" s="33"/>
      <c r="H89" s="33"/>
      <c r="I89" s="41"/>
      <c r="J89" s="41"/>
      <c r="K89" s="41"/>
      <c r="L89" s="135"/>
      <c r="S89" s="39"/>
      <c r="T89" s="39"/>
      <c r="U89" s="39"/>
      <c r="V89" s="39"/>
      <c r="W89" s="39"/>
      <c r="X89" s="39"/>
      <c r="Y89" s="39"/>
      <c r="Z89" s="39"/>
      <c r="AA89" s="39"/>
      <c r="AB89" s="39"/>
      <c r="AC89" s="39"/>
      <c r="AD89" s="39"/>
      <c r="AE89" s="39"/>
    </row>
    <row r="90" s="2" customFormat="1" ht="12" customHeight="1">
      <c r="A90" s="39"/>
      <c r="B90" s="40"/>
      <c r="C90" s="33" t="s">
        <v>102</v>
      </c>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6.5" customHeight="1">
      <c r="A91" s="39"/>
      <c r="B91" s="40"/>
      <c r="C91" s="41"/>
      <c r="D91" s="41"/>
      <c r="E91" s="70" t="str">
        <f>E9</f>
        <v>01 Sionkova 1502/9 - zateplení obálky budovy</v>
      </c>
      <c r="F91" s="41"/>
      <c r="G91" s="41"/>
      <c r="H91" s="41"/>
      <c r="I91" s="41"/>
      <c r="J91" s="41"/>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2" customHeight="1">
      <c r="A93" s="39"/>
      <c r="B93" s="40"/>
      <c r="C93" s="33" t="s">
        <v>21</v>
      </c>
      <c r="D93" s="41"/>
      <c r="E93" s="41"/>
      <c r="F93" s="28" t="str">
        <f>F12</f>
        <v>ulice Sionkova a ulice 8. března</v>
      </c>
      <c r="G93" s="41"/>
      <c r="H93" s="41"/>
      <c r="I93" s="33" t="s">
        <v>23</v>
      </c>
      <c r="J93" s="73" t="str">
        <f>IF(J12="","",J12)</f>
        <v>6. 9. 2020</v>
      </c>
      <c r="K93" s="41"/>
      <c r="L93" s="135"/>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135"/>
      <c r="S94" s="39"/>
      <c r="T94" s="39"/>
      <c r="U94" s="39"/>
      <c r="V94" s="39"/>
      <c r="W94" s="39"/>
      <c r="X94" s="39"/>
      <c r="Y94" s="39"/>
      <c r="Z94" s="39"/>
      <c r="AA94" s="39"/>
      <c r="AB94" s="39"/>
      <c r="AC94" s="39"/>
      <c r="AD94" s="39"/>
      <c r="AE94" s="39"/>
    </row>
    <row r="95" s="2" customFormat="1" ht="15.15" customHeight="1">
      <c r="A95" s="39"/>
      <c r="B95" s="40"/>
      <c r="C95" s="33" t="s">
        <v>25</v>
      </c>
      <c r="D95" s="41"/>
      <c r="E95" s="41"/>
      <c r="F95" s="28" t="str">
        <f>E15</f>
        <v>Statutární město Ostrava, obvod Slezská Ostrava</v>
      </c>
      <c r="G95" s="41"/>
      <c r="H95" s="41"/>
      <c r="I95" s="33" t="s">
        <v>31</v>
      </c>
      <c r="J95" s="37" t="str">
        <f>E21</f>
        <v>Made 4 BIM s.r.o.</v>
      </c>
      <c r="K95" s="41"/>
      <c r="L95" s="135"/>
      <c r="S95" s="39"/>
      <c r="T95" s="39"/>
      <c r="U95" s="39"/>
      <c r="V95" s="39"/>
      <c r="W95" s="39"/>
      <c r="X95" s="39"/>
      <c r="Y95" s="39"/>
      <c r="Z95" s="39"/>
      <c r="AA95" s="39"/>
      <c r="AB95" s="39"/>
      <c r="AC95" s="39"/>
      <c r="AD95" s="39"/>
      <c r="AE95" s="39"/>
    </row>
    <row r="96" s="2" customFormat="1" ht="15.15" customHeight="1">
      <c r="A96" s="39"/>
      <c r="B96" s="40"/>
      <c r="C96" s="33" t="s">
        <v>29</v>
      </c>
      <c r="D96" s="41"/>
      <c r="E96" s="41"/>
      <c r="F96" s="28" t="str">
        <f>IF(E18="","",E18)</f>
        <v>Vyplň údaj</v>
      </c>
      <c r="G96" s="41"/>
      <c r="H96" s="41"/>
      <c r="I96" s="33" t="s">
        <v>36</v>
      </c>
      <c r="J96" s="37" t="str">
        <f>E24</f>
        <v>Made 4 BIM s.r.o.</v>
      </c>
      <c r="K96" s="41"/>
      <c r="L96" s="135"/>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135"/>
      <c r="S97" s="39"/>
      <c r="T97" s="39"/>
      <c r="U97" s="39"/>
      <c r="V97" s="39"/>
      <c r="W97" s="39"/>
      <c r="X97" s="39"/>
      <c r="Y97" s="39"/>
      <c r="Z97" s="39"/>
      <c r="AA97" s="39"/>
      <c r="AB97" s="39"/>
      <c r="AC97" s="39"/>
      <c r="AD97" s="39"/>
      <c r="AE97" s="39"/>
    </row>
    <row r="98" s="11" customFormat="1" ht="29.28" customHeight="1">
      <c r="A98" s="178"/>
      <c r="B98" s="179"/>
      <c r="C98" s="180" t="s">
        <v>129</v>
      </c>
      <c r="D98" s="181" t="s">
        <v>58</v>
      </c>
      <c r="E98" s="181" t="s">
        <v>54</v>
      </c>
      <c r="F98" s="181" t="s">
        <v>55</v>
      </c>
      <c r="G98" s="181" t="s">
        <v>130</v>
      </c>
      <c r="H98" s="181" t="s">
        <v>131</v>
      </c>
      <c r="I98" s="181" t="s">
        <v>132</v>
      </c>
      <c r="J98" s="181" t="s">
        <v>106</v>
      </c>
      <c r="K98" s="182" t="s">
        <v>133</v>
      </c>
      <c r="L98" s="183"/>
      <c r="M98" s="93" t="s">
        <v>19</v>
      </c>
      <c r="N98" s="94" t="s">
        <v>43</v>
      </c>
      <c r="O98" s="94" t="s">
        <v>134</v>
      </c>
      <c r="P98" s="94" t="s">
        <v>135</v>
      </c>
      <c r="Q98" s="94" t="s">
        <v>136</v>
      </c>
      <c r="R98" s="94" t="s">
        <v>137</v>
      </c>
      <c r="S98" s="94" t="s">
        <v>138</v>
      </c>
      <c r="T98" s="95" t="s">
        <v>139</v>
      </c>
      <c r="U98" s="178"/>
      <c r="V98" s="178"/>
      <c r="W98" s="178"/>
      <c r="X98" s="178"/>
      <c r="Y98" s="178"/>
      <c r="Z98" s="178"/>
      <c r="AA98" s="178"/>
      <c r="AB98" s="178"/>
      <c r="AC98" s="178"/>
      <c r="AD98" s="178"/>
      <c r="AE98" s="178"/>
    </row>
    <row r="99" s="2" customFormat="1" ht="22.8" customHeight="1">
      <c r="A99" s="39"/>
      <c r="B99" s="40"/>
      <c r="C99" s="100" t="s">
        <v>140</v>
      </c>
      <c r="D99" s="41"/>
      <c r="E99" s="41"/>
      <c r="F99" s="41"/>
      <c r="G99" s="41"/>
      <c r="H99" s="41"/>
      <c r="I99" s="41"/>
      <c r="J99" s="184">
        <f>BK99</f>
        <v>0</v>
      </c>
      <c r="K99" s="41"/>
      <c r="L99" s="45"/>
      <c r="M99" s="96"/>
      <c r="N99" s="185"/>
      <c r="O99" s="97"/>
      <c r="P99" s="186">
        <f>P100+P776</f>
        <v>0</v>
      </c>
      <c r="Q99" s="97"/>
      <c r="R99" s="186">
        <f>R100+R776</f>
        <v>20.063798849999998</v>
      </c>
      <c r="S99" s="97"/>
      <c r="T99" s="187">
        <f>T100+T776</f>
        <v>2.97697046</v>
      </c>
      <c r="U99" s="39"/>
      <c r="V99" s="39"/>
      <c r="W99" s="39"/>
      <c r="X99" s="39"/>
      <c r="Y99" s="39"/>
      <c r="Z99" s="39"/>
      <c r="AA99" s="39"/>
      <c r="AB99" s="39"/>
      <c r="AC99" s="39"/>
      <c r="AD99" s="39"/>
      <c r="AE99" s="39"/>
      <c r="AT99" s="18" t="s">
        <v>72</v>
      </c>
      <c r="AU99" s="18" t="s">
        <v>107</v>
      </c>
      <c r="BK99" s="188">
        <f>BK100+BK776</f>
        <v>0</v>
      </c>
    </row>
    <row r="100" s="12" customFormat="1" ht="25.92" customHeight="1">
      <c r="A100" s="12"/>
      <c r="B100" s="189"/>
      <c r="C100" s="190"/>
      <c r="D100" s="191" t="s">
        <v>72</v>
      </c>
      <c r="E100" s="192" t="s">
        <v>141</v>
      </c>
      <c r="F100" s="192" t="s">
        <v>142</v>
      </c>
      <c r="G100" s="190"/>
      <c r="H100" s="190"/>
      <c r="I100" s="193"/>
      <c r="J100" s="194">
        <f>BK100</f>
        <v>0</v>
      </c>
      <c r="K100" s="190"/>
      <c r="L100" s="195"/>
      <c r="M100" s="196"/>
      <c r="N100" s="197"/>
      <c r="O100" s="197"/>
      <c r="P100" s="198">
        <f>P101+P673+P758+P772</f>
        <v>0</v>
      </c>
      <c r="Q100" s="197"/>
      <c r="R100" s="198">
        <f>R101+R673+R758+R772</f>
        <v>16.972860359999999</v>
      </c>
      <c r="S100" s="197"/>
      <c r="T100" s="199">
        <f>T101+T673+T758+T772</f>
        <v>1.9281899999999999</v>
      </c>
      <c r="U100" s="12"/>
      <c r="V100" s="12"/>
      <c r="W100" s="12"/>
      <c r="X100" s="12"/>
      <c r="Y100" s="12"/>
      <c r="Z100" s="12"/>
      <c r="AA100" s="12"/>
      <c r="AB100" s="12"/>
      <c r="AC100" s="12"/>
      <c r="AD100" s="12"/>
      <c r="AE100" s="12"/>
      <c r="AR100" s="200" t="s">
        <v>81</v>
      </c>
      <c r="AT100" s="201" t="s">
        <v>72</v>
      </c>
      <c r="AU100" s="201" t="s">
        <v>73</v>
      </c>
      <c r="AY100" s="200" t="s">
        <v>143</v>
      </c>
      <c r="BK100" s="202">
        <f>BK101+BK673+BK758+BK772</f>
        <v>0</v>
      </c>
    </row>
    <row r="101" s="12" customFormat="1" ht="22.8" customHeight="1">
      <c r="A101" s="12"/>
      <c r="B101" s="189"/>
      <c r="C101" s="190"/>
      <c r="D101" s="191" t="s">
        <v>72</v>
      </c>
      <c r="E101" s="203" t="s">
        <v>144</v>
      </c>
      <c r="F101" s="203" t="s">
        <v>145</v>
      </c>
      <c r="G101" s="190"/>
      <c r="H101" s="190"/>
      <c r="I101" s="193"/>
      <c r="J101" s="204">
        <f>BK101</f>
        <v>0</v>
      </c>
      <c r="K101" s="190"/>
      <c r="L101" s="195"/>
      <c r="M101" s="196"/>
      <c r="N101" s="197"/>
      <c r="O101" s="197"/>
      <c r="P101" s="198">
        <f>P102+SUM(P103:P634)+P647</f>
        <v>0</v>
      </c>
      <c r="Q101" s="197"/>
      <c r="R101" s="198">
        <f>R102+SUM(R103:R634)+R647</f>
        <v>16.966597159999999</v>
      </c>
      <c r="S101" s="197"/>
      <c r="T101" s="199">
        <f>T102+SUM(T103:T634)+T647</f>
        <v>0</v>
      </c>
      <c r="U101" s="12"/>
      <c r="V101" s="12"/>
      <c r="W101" s="12"/>
      <c r="X101" s="12"/>
      <c r="Y101" s="12"/>
      <c r="Z101" s="12"/>
      <c r="AA101" s="12"/>
      <c r="AB101" s="12"/>
      <c r="AC101" s="12"/>
      <c r="AD101" s="12"/>
      <c r="AE101" s="12"/>
      <c r="AR101" s="200" t="s">
        <v>81</v>
      </c>
      <c r="AT101" s="201" t="s">
        <v>72</v>
      </c>
      <c r="AU101" s="201" t="s">
        <v>81</v>
      </c>
      <c r="AY101" s="200" t="s">
        <v>143</v>
      </c>
      <c r="BK101" s="202">
        <f>BK102+SUM(BK103:BK634)+BK647</f>
        <v>0</v>
      </c>
    </row>
    <row r="102" s="2" customFormat="1" ht="14.4" customHeight="1">
      <c r="A102" s="39"/>
      <c r="B102" s="40"/>
      <c r="C102" s="205" t="s">
        <v>146</v>
      </c>
      <c r="D102" s="205" t="s">
        <v>147</v>
      </c>
      <c r="E102" s="206" t="s">
        <v>148</v>
      </c>
      <c r="F102" s="207" t="s">
        <v>149</v>
      </c>
      <c r="G102" s="208" t="s">
        <v>150</v>
      </c>
      <c r="H102" s="209">
        <v>9.6600000000000001</v>
      </c>
      <c r="I102" s="210"/>
      <c r="J102" s="211">
        <f>ROUND(I102*H102,2)</f>
        <v>0</v>
      </c>
      <c r="K102" s="207" t="s">
        <v>151</v>
      </c>
      <c r="L102" s="45"/>
      <c r="M102" s="212" t="s">
        <v>19</v>
      </c>
      <c r="N102" s="213" t="s">
        <v>45</v>
      </c>
      <c r="O102" s="85"/>
      <c r="P102" s="214">
        <f>O102*H102</f>
        <v>0</v>
      </c>
      <c r="Q102" s="214">
        <v>0.029600000000000001</v>
      </c>
      <c r="R102" s="214">
        <f>Q102*H102</f>
        <v>0.28593600000000002</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154</v>
      </c>
    </row>
    <row r="103" s="2" customFormat="1">
      <c r="A103" s="39"/>
      <c r="B103" s="40"/>
      <c r="C103" s="41"/>
      <c r="D103" s="218" t="s">
        <v>155</v>
      </c>
      <c r="E103" s="41"/>
      <c r="F103" s="219" t="s">
        <v>156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c r="A104" s="39"/>
      <c r="B104" s="40"/>
      <c r="C104" s="41"/>
      <c r="D104" s="218" t="s">
        <v>157</v>
      </c>
      <c r="E104" s="41"/>
      <c r="F104" s="223" t="s">
        <v>158</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157</v>
      </c>
      <c r="AU104" s="18" t="s">
        <v>153</v>
      </c>
    </row>
    <row r="105" s="13" customFormat="1">
      <c r="A105" s="13"/>
      <c r="B105" s="224"/>
      <c r="C105" s="225"/>
      <c r="D105" s="218" t="s">
        <v>159</v>
      </c>
      <c r="E105" s="226" t="s">
        <v>19</v>
      </c>
      <c r="F105" s="227" t="s">
        <v>160</v>
      </c>
      <c r="G105" s="225"/>
      <c r="H105" s="226" t="s">
        <v>19</v>
      </c>
      <c r="I105" s="228"/>
      <c r="J105" s="225"/>
      <c r="K105" s="225"/>
      <c r="L105" s="229"/>
      <c r="M105" s="230"/>
      <c r="N105" s="231"/>
      <c r="O105" s="231"/>
      <c r="P105" s="231"/>
      <c r="Q105" s="231"/>
      <c r="R105" s="231"/>
      <c r="S105" s="231"/>
      <c r="T105" s="232"/>
      <c r="U105" s="13"/>
      <c r="V105" s="13"/>
      <c r="W105" s="13"/>
      <c r="X105" s="13"/>
      <c r="Y105" s="13"/>
      <c r="Z105" s="13"/>
      <c r="AA105" s="13"/>
      <c r="AB105" s="13"/>
      <c r="AC105" s="13"/>
      <c r="AD105" s="13"/>
      <c r="AE105" s="13"/>
      <c r="AT105" s="233" t="s">
        <v>159</v>
      </c>
      <c r="AU105" s="233" t="s">
        <v>153</v>
      </c>
      <c r="AV105" s="13" t="s">
        <v>81</v>
      </c>
      <c r="AW105" s="13" t="s">
        <v>35</v>
      </c>
      <c r="AX105" s="13" t="s">
        <v>73</v>
      </c>
      <c r="AY105" s="233" t="s">
        <v>143</v>
      </c>
    </row>
    <row r="106" s="14" customFormat="1">
      <c r="A106" s="14"/>
      <c r="B106" s="234"/>
      <c r="C106" s="235"/>
      <c r="D106" s="218" t="s">
        <v>159</v>
      </c>
      <c r="E106" s="236" t="s">
        <v>19</v>
      </c>
      <c r="F106" s="237" t="s">
        <v>161</v>
      </c>
      <c r="G106" s="235"/>
      <c r="H106" s="238">
        <v>9.6600000000000001</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2" customFormat="1" ht="14.4" customHeight="1">
      <c r="A107" s="39"/>
      <c r="B107" s="40"/>
      <c r="C107" s="205" t="s">
        <v>162</v>
      </c>
      <c r="D107" s="205" t="s">
        <v>147</v>
      </c>
      <c r="E107" s="206" t="s">
        <v>163</v>
      </c>
      <c r="F107" s="207" t="s">
        <v>164</v>
      </c>
      <c r="G107" s="208" t="s">
        <v>150</v>
      </c>
      <c r="H107" s="209">
        <v>1.96</v>
      </c>
      <c r="I107" s="210"/>
      <c r="J107" s="211">
        <f>ROUND(I107*H107,2)</f>
        <v>0</v>
      </c>
      <c r="K107" s="207" t="s">
        <v>151</v>
      </c>
      <c r="L107" s="45"/>
      <c r="M107" s="212" t="s">
        <v>19</v>
      </c>
      <c r="N107" s="213" t="s">
        <v>45</v>
      </c>
      <c r="O107" s="85"/>
      <c r="P107" s="214">
        <f>O107*H107</f>
        <v>0</v>
      </c>
      <c r="Q107" s="214">
        <v>0.032730000000000002</v>
      </c>
      <c r="R107" s="214">
        <f>Q107*H107</f>
        <v>0.064150800000000008</v>
      </c>
      <c r="S107" s="214">
        <v>0</v>
      </c>
      <c r="T107" s="215">
        <f>S107*H107</f>
        <v>0</v>
      </c>
      <c r="U107" s="39"/>
      <c r="V107" s="39"/>
      <c r="W107" s="39"/>
      <c r="X107" s="39"/>
      <c r="Y107" s="39"/>
      <c r="Z107" s="39"/>
      <c r="AA107" s="39"/>
      <c r="AB107" s="39"/>
      <c r="AC107" s="39"/>
      <c r="AD107" s="39"/>
      <c r="AE107" s="39"/>
      <c r="AR107" s="216" t="s">
        <v>152</v>
      </c>
      <c r="AT107" s="216" t="s">
        <v>147</v>
      </c>
      <c r="AU107" s="216" t="s">
        <v>153</v>
      </c>
      <c r="AY107" s="18" t="s">
        <v>143</v>
      </c>
      <c r="BE107" s="217">
        <f>IF(N107="základní",J107,0)</f>
        <v>0</v>
      </c>
      <c r="BF107" s="217">
        <f>IF(N107="snížená",J107,0)</f>
        <v>0</v>
      </c>
      <c r="BG107" s="217">
        <f>IF(N107="zákl. přenesená",J107,0)</f>
        <v>0</v>
      </c>
      <c r="BH107" s="217">
        <f>IF(N107="sníž. přenesená",J107,0)</f>
        <v>0</v>
      </c>
      <c r="BI107" s="217">
        <f>IF(N107="nulová",J107,0)</f>
        <v>0</v>
      </c>
      <c r="BJ107" s="18" t="s">
        <v>153</v>
      </c>
      <c r="BK107" s="217">
        <f>ROUND(I107*H107,2)</f>
        <v>0</v>
      </c>
      <c r="BL107" s="18" t="s">
        <v>152</v>
      </c>
      <c r="BM107" s="216" t="s">
        <v>165</v>
      </c>
    </row>
    <row r="108" s="2" customFormat="1">
      <c r="A108" s="39"/>
      <c r="B108" s="40"/>
      <c r="C108" s="41"/>
      <c r="D108" s="218" t="s">
        <v>155</v>
      </c>
      <c r="E108" s="41"/>
      <c r="F108" s="219" t="s">
        <v>166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155</v>
      </c>
      <c r="AU108" s="18" t="s">
        <v>153</v>
      </c>
    </row>
    <row r="109" s="2" customFormat="1">
      <c r="A109" s="39"/>
      <c r="B109" s="40"/>
      <c r="C109" s="41"/>
      <c r="D109" s="218" t="s">
        <v>157</v>
      </c>
      <c r="E109" s="41"/>
      <c r="F109" s="223" t="s">
        <v>158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157</v>
      </c>
      <c r="AU109" s="18" t="s">
        <v>153</v>
      </c>
    </row>
    <row r="110" s="13" customFormat="1">
      <c r="A110" s="13"/>
      <c r="B110" s="224"/>
      <c r="C110" s="225"/>
      <c r="D110" s="218" t="s">
        <v>159</v>
      </c>
      <c r="E110" s="226" t="s">
        <v>19</v>
      </c>
      <c r="F110" s="227" t="s">
        <v>167</v>
      </c>
      <c r="G110" s="225"/>
      <c r="H110" s="226" t="s">
        <v>19</v>
      </c>
      <c r="I110" s="228"/>
      <c r="J110" s="225"/>
      <c r="K110" s="225"/>
      <c r="L110" s="229"/>
      <c r="M110" s="230"/>
      <c r="N110" s="231"/>
      <c r="O110" s="231"/>
      <c r="P110" s="231"/>
      <c r="Q110" s="231"/>
      <c r="R110" s="231"/>
      <c r="S110" s="231"/>
      <c r="T110" s="232"/>
      <c r="U110" s="13"/>
      <c r="V110" s="13"/>
      <c r="W110" s="13"/>
      <c r="X110" s="13"/>
      <c r="Y110" s="13"/>
      <c r="Z110" s="13"/>
      <c r="AA110" s="13"/>
      <c r="AB110" s="13"/>
      <c r="AC110" s="13"/>
      <c r="AD110" s="13"/>
      <c r="AE110" s="13"/>
      <c r="AT110" s="233" t="s">
        <v>159</v>
      </c>
      <c r="AU110" s="233" t="s">
        <v>153</v>
      </c>
      <c r="AV110" s="13" t="s">
        <v>81</v>
      </c>
      <c r="AW110" s="13" t="s">
        <v>35</v>
      </c>
      <c r="AX110" s="13" t="s">
        <v>73</v>
      </c>
      <c r="AY110" s="233" t="s">
        <v>143</v>
      </c>
    </row>
    <row r="111" s="14" customFormat="1">
      <c r="A111" s="14"/>
      <c r="B111" s="234"/>
      <c r="C111" s="235"/>
      <c r="D111" s="218" t="s">
        <v>159</v>
      </c>
      <c r="E111" s="236" t="s">
        <v>19</v>
      </c>
      <c r="F111" s="237" t="s">
        <v>168</v>
      </c>
      <c r="G111" s="235"/>
      <c r="H111" s="238">
        <v>1.96</v>
      </c>
      <c r="I111" s="239"/>
      <c r="J111" s="235"/>
      <c r="K111" s="235"/>
      <c r="L111" s="240"/>
      <c r="M111" s="241"/>
      <c r="N111" s="242"/>
      <c r="O111" s="242"/>
      <c r="P111" s="242"/>
      <c r="Q111" s="242"/>
      <c r="R111" s="242"/>
      <c r="S111" s="242"/>
      <c r="T111" s="243"/>
      <c r="U111" s="14"/>
      <c r="V111" s="14"/>
      <c r="W111" s="14"/>
      <c r="X111" s="14"/>
      <c r="Y111" s="14"/>
      <c r="Z111" s="14"/>
      <c r="AA111" s="14"/>
      <c r="AB111" s="14"/>
      <c r="AC111" s="14"/>
      <c r="AD111" s="14"/>
      <c r="AE111" s="14"/>
      <c r="AT111" s="244" t="s">
        <v>159</v>
      </c>
      <c r="AU111" s="244" t="s">
        <v>153</v>
      </c>
      <c r="AV111" s="14" t="s">
        <v>153</v>
      </c>
      <c r="AW111" s="14" t="s">
        <v>35</v>
      </c>
      <c r="AX111" s="14" t="s">
        <v>81</v>
      </c>
      <c r="AY111" s="244" t="s">
        <v>143</v>
      </c>
    </row>
    <row r="112" s="2" customFormat="1" ht="24.15" customHeight="1">
      <c r="A112" s="39"/>
      <c r="B112" s="40"/>
      <c r="C112" s="205" t="s">
        <v>81</v>
      </c>
      <c r="D112" s="205" t="s">
        <v>147</v>
      </c>
      <c r="E112" s="206" t="s">
        <v>169</v>
      </c>
      <c r="F112" s="207" t="s">
        <v>170</v>
      </c>
      <c r="G112" s="208" t="s">
        <v>150</v>
      </c>
      <c r="H112" s="209">
        <v>25.77</v>
      </c>
      <c r="I112" s="210"/>
      <c r="J112" s="211">
        <f>ROUND(I112*H112,2)</f>
        <v>0</v>
      </c>
      <c r="K112" s="207" t="s">
        <v>151</v>
      </c>
      <c r="L112" s="45"/>
      <c r="M112" s="212" t="s">
        <v>19</v>
      </c>
      <c r="N112" s="213" t="s">
        <v>45</v>
      </c>
      <c r="O112" s="85"/>
      <c r="P112" s="214">
        <f>O112*H112</f>
        <v>0</v>
      </c>
      <c r="Q112" s="214">
        <v>0.00025999999999999998</v>
      </c>
      <c r="R112" s="214">
        <f>Q112*H112</f>
        <v>0.006700199999999999</v>
      </c>
      <c r="S112" s="214">
        <v>0</v>
      </c>
      <c r="T112" s="215">
        <f>S112*H112</f>
        <v>0</v>
      </c>
      <c r="U112" s="39"/>
      <c r="V112" s="39"/>
      <c r="W112" s="39"/>
      <c r="X112" s="39"/>
      <c r="Y112" s="39"/>
      <c r="Z112" s="39"/>
      <c r="AA112" s="39"/>
      <c r="AB112" s="39"/>
      <c r="AC112" s="39"/>
      <c r="AD112" s="39"/>
      <c r="AE112" s="39"/>
      <c r="AR112" s="216" t="s">
        <v>152</v>
      </c>
      <c r="AT112" s="216" t="s">
        <v>147</v>
      </c>
      <c r="AU112" s="216" t="s">
        <v>153</v>
      </c>
      <c r="AY112" s="18" t="s">
        <v>143</v>
      </c>
      <c r="BE112" s="217">
        <f>IF(N112="základní",J112,0)</f>
        <v>0</v>
      </c>
      <c r="BF112" s="217">
        <f>IF(N112="snížená",J112,0)</f>
        <v>0</v>
      </c>
      <c r="BG112" s="217">
        <f>IF(N112="zákl. přenesená",J112,0)</f>
        <v>0</v>
      </c>
      <c r="BH112" s="217">
        <f>IF(N112="sníž. přenesená",J112,0)</f>
        <v>0</v>
      </c>
      <c r="BI112" s="217">
        <f>IF(N112="nulová",J112,0)</f>
        <v>0</v>
      </c>
      <c r="BJ112" s="18" t="s">
        <v>153</v>
      </c>
      <c r="BK112" s="217">
        <f>ROUND(I112*H112,2)</f>
        <v>0</v>
      </c>
      <c r="BL112" s="18" t="s">
        <v>152</v>
      </c>
      <c r="BM112" s="216" t="s">
        <v>171</v>
      </c>
    </row>
    <row r="113" s="2" customFormat="1">
      <c r="A113" s="39"/>
      <c r="B113" s="40"/>
      <c r="C113" s="41"/>
      <c r="D113" s="218" t="s">
        <v>155</v>
      </c>
      <c r="E113" s="41"/>
      <c r="F113" s="219" t="s">
        <v>172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155</v>
      </c>
      <c r="AU113" s="18" t="s">
        <v>153</v>
      </c>
    </row>
    <row r="114" s="13" customFormat="1">
      <c r="A114" s="13"/>
      <c r="B114" s="224"/>
      <c r="C114" s="225"/>
      <c r="D114" s="218" t="s">
        <v>159</v>
      </c>
      <c r="E114" s="226" t="s">
        <v>19</v>
      </c>
      <c r="F114" s="227" t="s">
        <v>173</v>
      </c>
      <c r="G114" s="225"/>
      <c r="H114" s="226" t="s">
        <v>19</v>
      </c>
      <c r="I114" s="228"/>
      <c r="J114" s="225"/>
      <c r="K114" s="225"/>
      <c r="L114" s="229"/>
      <c r="M114" s="230"/>
      <c r="N114" s="231"/>
      <c r="O114" s="231"/>
      <c r="P114" s="231"/>
      <c r="Q114" s="231"/>
      <c r="R114" s="231"/>
      <c r="S114" s="231"/>
      <c r="T114" s="232"/>
      <c r="U114" s="13"/>
      <c r="V114" s="13"/>
      <c r="W114" s="13"/>
      <c r="X114" s="13"/>
      <c r="Y114" s="13"/>
      <c r="Z114" s="13"/>
      <c r="AA114" s="13"/>
      <c r="AB114" s="13"/>
      <c r="AC114" s="13"/>
      <c r="AD114" s="13"/>
      <c r="AE114" s="13"/>
      <c r="AT114" s="233" t="s">
        <v>159</v>
      </c>
      <c r="AU114" s="233" t="s">
        <v>153</v>
      </c>
      <c r="AV114" s="13" t="s">
        <v>81</v>
      </c>
      <c r="AW114" s="13" t="s">
        <v>35</v>
      </c>
      <c r="AX114" s="13" t="s">
        <v>73</v>
      </c>
      <c r="AY114" s="233" t="s">
        <v>143</v>
      </c>
    </row>
    <row r="115" s="14" customFormat="1">
      <c r="A115" s="14"/>
      <c r="B115" s="234"/>
      <c r="C115" s="235"/>
      <c r="D115" s="218" t="s">
        <v>159</v>
      </c>
      <c r="E115" s="236" t="s">
        <v>19</v>
      </c>
      <c r="F115" s="237" t="s">
        <v>174</v>
      </c>
      <c r="G115" s="235"/>
      <c r="H115" s="238">
        <v>14.775</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159</v>
      </c>
      <c r="AU115" s="244" t="s">
        <v>153</v>
      </c>
      <c r="AV115" s="14" t="s">
        <v>153</v>
      </c>
      <c r="AW115" s="14" t="s">
        <v>35</v>
      </c>
      <c r="AX115" s="14" t="s">
        <v>73</v>
      </c>
      <c r="AY115" s="244" t="s">
        <v>143</v>
      </c>
    </row>
    <row r="116" s="13" customFormat="1">
      <c r="A116" s="13"/>
      <c r="B116" s="224"/>
      <c r="C116" s="225"/>
      <c r="D116" s="218" t="s">
        <v>159</v>
      </c>
      <c r="E116" s="226" t="s">
        <v>19</v>
      </c>
      <c r="F116" s="227" t="s">
        <v>175</v>
      </c>
      <c r="G116" s="225"/>
      <c r="H116" s="226" t="s">
        <v>19</v>
      </c>
      <c r="I116" s="228"/>
      <c r="J116" s="225"/>
      <c r="K116" s="225"/>
      <c r="L116" s="229"/>
      <c r="M116" s="230"/>
      <c r="N116" s="231"/>
      <c r="O116" s="231"/>
      <c r="P116" s="231"/>
      <c r="Q116" s="231"/>
      <c r="R116" s="231"/>
      <c r="S116" s="231"/>
      <c r="T116" s="232"/>
      <c r="U116" s="13"/>
      <c r="V116" s="13"/>
      <c r="W116" s="13"/>
      <c r="X116" s="13"/>
      <c r="Y116" s="13"/>
      <c r="Z116" s="13"/>
      <c r="AA116" s="13"/>
      <c r="AB116" s="13"/>
      <c r="AC116" s="13"/>
      <c r="AD116" s="13"/>
      <c r="AE116" s="13"/>
      <c r="AT116" s="233" t="s">
        <v>159</v>
      </c>
      <c r="AU116" s="233" t="s">
        <v>153</v>
      </c>
      <c r="AV116" s="13" t="s">
        <v>81</v>
      </c>
      <c r="AW116" s="13" t="s">
        <v>35</v>
      </c>
      <c r="AX116" s="13" t="s">
        <v>73</v>
      </c>
      <c r="AY116" s="233" t="s">
        <v>143</v>
      </c>
    </row>
    <row r="117" s="14" customFormat="1">
      <c r="A117" s="14"/>
      <c r="B117" s="234"/>
      <c r="C117" s="235"/>
      <c r="D117" s="218" t="s">
        <v>159</v>
      </c>
      <c r="E117" s="236" t="s">
        <v>19</v>
      </c>
      <c r="F117" s="237" t="s">
        <v>176</v>
      </c>
      <c r="G117" s="235"/>
      <c r="H117" s="238">
        <v>4.625</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159</v>
      </c>
      <c r="AU117" s="244" t="s">
        <v>153</v>
      </c>
      <c r="AV117" s="14" t="s">
        <v>153</v>
      </c>
      <c r="AW117" s="14" t="s">
        <v>35</v>
      </c>
      <c r="AX117" s="14" t="s">
        <v>73</v>
      </c>
      <c r="AY117" s="244" t="s">
        <v>143</v>
      </c>
    </row>
    <row r="118" s="13" customFormat="1">
      <c r="A118" s="13"/>
      <c r="B118" s="224"/>
      <c r="C118" s="225"/>
      <c r="D118" s="218" t="s">
        <v>159</v>
      </c>
      <c r="E118" s="226" t="s">
        <v>19</v>
      </c>
      <c r="F118" s="227" t="s">
        <v>177</v>
      </c>
      <c r="G118" s="225"/>
      <c r="H118" s="226" t="s">
        <v>19</v>
      </c>
      <c r="I118" s="228"/>
      <c r="J118" s="225"/>
      <c r="K118" s="225"/>
      <c r="L118" s="229"/>
      <c r="M118" s="230"/>
      <c r="N118" s="231"/>
      <c r="O118" s="231"/>
      <c r="P118" s="231"/>
      <c r="Q118" s="231"/>
      <c r="R118" s="231"/>
      <c r="S118" s="231"/>
      <c r="T118" s="232"/>
      <c r="U118" s="13"/>
      <c r="V118" s="13"/>
      <c r="W118" s="13"/>
      <c r="X118" s="13"/>
      <c r="Y118" s="13"/>
      <c r="Z118" s="13"/>
      <c r="AA118" s="13"/>
      <c r="AB118" s="13"/>
      <c r="AC118" s="13"/>
      <c r="AD118" s="13"/>
      <c r="AE118" s="13"/>
      <c r="AT118" s="233" t="s">
        <v>159</v>
      </c>
      <c r="AU118" s="233" t="s">
        <v>153</v>
      </c>
      <c r="AV118" s="13" t="s">
        <v>81</v>
      </c>
      <c r="AW118" s="13" t="s">
        <v>35</v>
      </c>
      <c r="AX118" s="13" t="s">
        <v>73</v>
      </c>
      <c r="AY118" s="233" t="s">
        <v>143</v>
      </c>
    </row>
    <row r="119" s="14" customFormat="1">
      <c r="A119" s="14"/>
      <c r="B119" s="234"/>
      <c r="C119" s="235"/>
      <c r="D119" s="218" t="s">
        <v>159</v>
      </c>
      <c r="E119" s="236" t="s">
        <v>19</v>
      </c>
      <c r="F119" s="237" t="s">
        <v>178</v>
      </c>
      <c r="G119" s="235"/>
      <c r="H119" s="238">
        <v>6.3700000000000001</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35</v>
      </c>
      <c r="AX119" s="14" t="s">
        <v>73</v>
      </c>
      <c r="AY119" s="244" t="s">
        <v>143</v>
      </c>
    </row>
    <row r="120" s="15" customFormat="1">
      <c r="A120" s="15"/>
      <c r="B120" s="245"/>
      <c r="C120" s="246"/>
      <c r="D120" s="218" t="s">
        <v>159</v>
      </c>
      <c r="E120" s="247" t="s">
        <v>19</v>
      </c>
      <c r="F120" s="248" t="s">
        <v>179</v>
      </c>
      <c r="G120" s="246"/>
      <c r="H120" s="249">
        <v>25.77</v>
      </c>
      <c r="I120" s="250"/>
      <c r="J120" s="246"/>
      <c r="K120" s="246"/>
      <c r="L120" s="251"/>
      <c r="M120" s="252"/>
      <c r="N120" s="253"/>
      <c r="O120" s="253"/>
      <c r="P120" s="253"/>
      <c r="Q120" s="253"/>
      <c r="R120" s="253"/>
      <c r="S120" s="253"/>
      <c r="T120" s="254"/>
      <c r="U120" s="15"/>
      <c r="V120" s="15"/>
      <c r="W120" s="15"/>
      <c r="X120" s="15"/>
      <c r="Y120" s="15"/>
      <c r="Z120" s="15"/>
      <c r="AA120" s="15"/>
      <c r="AB120" s="15"/>
      <c r="AC120" s="15"/>
      <c r="AD120" s="15"/>
      <c r="AE120" s="15"/>
      <c r="AT120" s="255" t="s">
        <v>159</v>
      </c>
      <c r="AU120" s="255" t="s">
        <v>153</v>
      </c>
      <c r="AV120" s="15" t="s">
        <v>152</v>
      </c>
      <c r="AW120" s="15" t="s">
        <v>35</v>
      </c>
      <c r="AX120" s="15" t="s">
        <v>81</v>
      </c>
      <c r="AY120" s="255" t="s">
        <v>143</v>
      </c>
    </row>
    <row r="121" s="2" customFormat="1" ht="24.15" customHeight="1">
      <c r="A121" s="39"/>
      <c r="B121" s="40"/>
      <c r="C121" s="205" t="s">
        <v>153</v>
      </c>
      <c r="D121" s="205" t="s">
        <v>147</v>
      </c>
      <c r="E121" s="206" t="s">
        <v>180</v>
      </c>
      <c r="F121" s="207" t="s">
        <v>181</v>
      </c>
      <c r="G121" s="208" t="s">
        <v>150</v>
      </c>
      <c r="H121" s="209">
        <v>14.775</v>
      </c>
      <c r="I121" s="210"/>
      <c r="J121" s="211">
        <f>ROUND(I121*H121,2)</f>
        <v>0</v>
      </c>
      <c r="K121" s="207" t="s">
        <v>151</v>
      </c>
      <c r="L121" s="45"/>
      <c r="M121" s="212" t="s">
        <v>19</v>
      </c>
      <c r="N121" s="213" t="s">
        <v>45</v>
      </c>
      <c r="O121" s="85"/>
      <c r="P121" s="214">
        <f>O121*H121</f>
        <v>0</v>
      </c>
      <c r="Q121" s="214">
        <v>0.0043800000000000002</v>
      </c>
      <c r="R121" s="214">
        <f>Q121*H121</f>
        <v>0.064714500000000008</v>
      </c>
      <c r="S121" s="214">
        <v>0</v>
      </c>
      <c r="T121" s="215">
        <f>S121*H121</f>
        <v>0</v>
      </c>
      <c r="U121" s="39"/>
      <c r="V121" s="39"/>
      <c r="W121" s="39"/>
      <c r="X121" s="39"/>
      <c r="Y121" s="39"/>
      <c r="Z121" s="39"/>
      <c r="AA121" s="39"/>
      <c r="AB121" s="39"/>
      <c r="AC121" s="39"/>
      <c r="AD121" s="39"/>
      <c r="AE121" s="39"/>
      <c r="AR121" s="216" t="s">
        <v>152</v>
      </c>
      <c r="AT121" s="216" t="s">
        <v>147</v>
      </c>
      <c r="AU121" s="216" t="s">
        <v>153</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182</v>
      </c>
    </row>
    <row r="122" s="2" customFormat="1">
      <c r="A122" s="39"/>
      <c r="B122" s="40"/>
      <c r="C122" s="41"/>
      <c r="D122" s="218" t="s">
        <v>155</v>
      </c>
      <c r="E122" s="41"/>
      <c r="F122" s="219" t="s">
        <v>183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153</v>
      </c>
    </row>
    <row r="123" s="2" customFormat="1">
      <c r="A123" s="39"/>
      <c r="B123" s="40"/>
      <c r="C123" s="41"/>
      <c r="D123" s="218" t="s">
        <v>157</v>
      </c>
      <c r="E123" s="41"/>
      <c r="F123" s="223" t="s">
        <v>184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153</v>
      </c>
    </row>
    <row r="124" s="13" customFormat="1">
      <c r="A124" s="13"/>
      <c r="B124" s="224"/>
      <c r="C124" s="225"/>
      <c r="D124" s="218" t="s">
        <v>159</v>
      </c>
      <c r="E124" s="226" t="s">
        <v>19</v>
      </c>
      <c r="F124" s="227" t="s">
        <v>173</v>
      </c>
      <c r="G124" s="225"/>
      <c r="H124" s="226" t="s">
        <v>19</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159</v>
      </c>
      <c r="AU124" s="233" t="s">
        <v>153</v>
      </c>
      <c r="AV124" s="13" t="s">
        <v>81</v>
      </c>
      <c r="AW124" s="13" t="s">
        <v>35</v>
      </c>
      <c r="AX124" s="13" t="s">
        <v>73</v>
      </c>
      <c r="AY124" s="233" t="s">
        <v>143</v>
      </c>
    </row>
    <row r="125" s="14" customFormat="1">
      <c r="A125" s="14"/>
      <c r="B125" s="234"/>
      <c r="C125" s="235"/>
      <c r="D125" s="218" t="s">
        <v>159</v>
      </c>
      <c r="E125" s="236" t="s">
        <v>19</v>
      </c>
      <c r="F125" s="237" t="s">
        <v>174</v>
      </c>
      <c r="G125" s="235"/>
      <c r="H125" s="238">
        <v>14.775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159</v>
      </c>
      <c r="AU125" s="244" t="s">
        <v>153</v>
      </c>
      <c r="AV125" s="14" t="s">
        <v>153</v>
      </c>
      <c r="AW125" s="14" t="s">
        <v>35</v>
      </c>
      <c r="AX125" s="14" t="s">
        <v>81</v>
      </c>
      <c r="AY125" s="244" t="s">
        <v>143</v>
      </c>
    </row>
    <row r="126" s="2" customFormat="1" ht="37.8" customHeight="1">
      <c r="A126" s="39"/>
      <c r="B126" s="40"/>
      <c r="C126" s="205" t="s">
        <v>185</v>
      </c>
      <c r="D126" s="205" t="s">
        <v>147</v>
      </c>
      <c r="E126" s="206" t="s">
        <v>186</v>
      </c>
      <c r="F126" s="207" t="s">
        <v>187</v>
      </c>
      <c r="G126" s="208" t="s">
        <v>150</v>
      </c>
      <c r="H126" s="209">
        <v>10.994999999999999</v>
      </c>
      <c r="I126" s="210"/>
      <c r="J126" s="211">
        <f>ROUND(I126*H126,2)</f>
        <v>0</v>
      </c>
      <c r="K126" s="207" t="s">
        <v>151</v>
      </c>
      <c r="L126" s="45"/>
      <c r="M126" s="212" t="s">
        <v>19</v>
      </c>
      <c r="N126" s="213" t="s">
        <v>45</v>
      </c>
      <c r="O126" s="85"/>
      <c r="P126" s="214">
        <f>O126*H126</f>
        <v>0</v>
      </c>
      <c r="Q126" s="214">
        <v>0.0093900000000000008</v>
      </c>
      <c r="R126" s="214">
        <f>Q126*H126</f>
        <v>0.10324305</v>
      </c>
      <c r="S126" s="214">
        <v>0</v>
      </c>
      <c r="T126" s="215">
        <f>S126*H126</f>
        <v>0</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188</v>
      </c>
    </row>
    <row r="127" s="2" customFormat="1">
      <c r="A127" s="39"/>
      <c r="B127" s="40"/>
      <c r="C127" s="41"/>
      <c r="D127" s="218" t="s">
        <v>155</v>
      </c>
      <c r="E127" s="41"/>
      <c r="F127" s="219" t="s">
        <v>189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190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3" customFormat="1">
      <c r="A129" s="13"/>
      <c r="B129" s="224"/>
      <c r="C129" s="225"/>
      <c r="D129" s="218" t="s">
        <v>159</v>
      </c>
      <c r="E129" s="226" t="s">
        <v>19</v>
      </c>
      <c r="F129" s="227" t="s">
        <v>175</v>
      </c>
      <c r="G129" s="225"/>
      <c r="H129" s="226" t="s">
        <v>19</v>
      </c>
      <c r="I129" s="228"/>
      <c r="J129" s="225"/>
      <c r="K129" s="225"/>
      <c r="L129" s="229"/>
      <c r="M129" s="230"/>
      <c r="N129" s="231"/>
      <c r="O129" s="231"/>
      <c r="P129" s="231"/>
      <c r="Q129" s="231"/>
      <c r="R129" s="231"/>
      <c r="S129" s="231"/>
      <c r="T129" s="232"/>
      <c r="U129" s="13"/>
      <c r="V129" s="13"/>
      <c r="W129" s="13"/>
      <c r="X129" s="13"/>
      <c r="Y129" s="13"/>
      <c r="Z129" s="13"/>
      <c r="AA129" s="13"/>
      <c r="AB129" s="13"/>
      <c r="AC129" s="13"/>
      <c r="AD129" s="13"/>
      <c r="AE129" s="13"/>
      <c r="AT129" s="233" t="s">
        <v>159</v>
      </c>
      <c r="AU129" s="233" t="s">
        <v>153</v>
      </c>
      <c r="AV129" s="13" t="s">
        <v>81</v>
      </c>
      <c r="AW129" s="13" t="s">
        <v>35</v>
      </c>
      <c r="AX129" s="13" t="s">
        <v>73</v>
      </c>
      <c r="AY129" s="233" t="s">
        <v>143</v>
      </c>
    </row>
    <row r="130" s="14" customFormat="1">
      <c r="A130" s="14"/>
      <c r="B130" s="234"/>
      <c r="C130" s="235"/>
      <c r="D130" s="218" t="s">
        <v>159</v>
      </c>
      <c r="E130" s="236" t="s">
        <v>19</v>
      </c>
      <c r="F130" s="237" t="s">
        <v>176</v>
      </c>
      <c r="G130" s="235"/>
      <c r="H130" s="238">
        <v>4.625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159</v>
      </c>
      <c r="AU130" s="244" t="s">
        <v>153</v>
      </c>
      <c r="AV130" s="14" t="s">
        <v>153</v>
      </c>
      <c r="AW130" s="14" t="s">
        <v>35</v>
      </c>
      <c r="AX130" s="14" t="s">
        <v>73</v>
      </c>
      <c r="AY130" s="244" t="s">
        <v>143</v>
      </c>
    </row>
    <row r="131" s="13" customFormat="1">
      <c r="A131" s="13"/>
      <c r="B131" s="224"/>
      <c r="C131" s="225"/>
      <c r="D131" s="218" t="s">
        <v>159</v>
      </c>
      <c r="E131" s="226" t="s">
        <v>19</v>
      </c>
      <c r="F131" s="227" t="s">
        <v>177</v>
      </c>
      <c r="G131" s="225"/>
      <c r="H131" s="226" t="s">
        <v>19</v>
      </c>
      <c r="I131" s="228"/>
      <c r="J131" s="225"/>
      <c r="K131" s="225"/>
      <c r="L131" s="229"/>
      <c r="M131" s="230"/>
      <c r="N131" s="231"/>
      <c r="O131" s="231"/>
      <c r="P131" s="231"/>
      <c r="Q131" s="231"/>
      <c r="R131" s="231"/>
      <c r="S131" s="231"/>
      <c r="T131" s="232"/>
      <c r="U131" s="13"/>
      <c r="V131" s="13"/>
      <c r="W131" s="13"/>
      <c r="X131" s="13"/>
      <c r="Y131" s="13"/>
      <c r="Z131" s="13"/>
      <c r="AA131" s="13"/>
      <c r="AB131" s="13"/>
      <c r="AC131" s="13"/>
      <c r="AD131" s="13"/>
      <c r="AE131" s="13"/>
      <c r="AT131" s="233" t="s">
        <v>159</v>
      </c>
      <c r="AU131" s="233" t="s">
        <v>153</v>
      </c>
      <c r="AV131" s="13" t="s">
        <v>81</v>
      </c>
      <c r="AW131" s="13" t="s">
        <v>35</v>
      </c>
      <c r="AX131" s="13" t="s">
        <v>73</v>
      </c>
      <c r="AY131" s="233" t="s">
        <v>143</v>
      </c>
    </row>
    <row r="132" s="14" customFormat="1">
      <c r="A132" s="14"/>
      <c r="B132" s="234"/>
      <c r="C132" s="235"/>
      <c r="D132" s="218" t="s">
        <v>159</v>
      </c>
      <c r="E132" s="236" t="s">
        <v>19</v>
      </c>
      <c r="F132" s="237" t="s">
        <v>178</v>
      </c>
      <c r="G132" s="235"/>
      <c r="H132" s="238">
        <v>6.3700000000000001</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73</v>
      </c>
      <c r="AY132" s="244" t="s">
        <v>143</v>
      </c>
    </row>
    <row r="133" s="15" customFormat="1">
      <c r="A133" s="15"/>
      <c r="B133" s="245"/>
      <c r="C133" s="246"/>
      <c r="D133" s="218" t="s">
        <v>159</v>
      </c>
      <c r="E133" s="247" t="s">
        <v>19</v>
      </c>
      <c r="F133" s="248" t="s">
        <v>179</v>
      </c>
      <c r="G133" s="246"/>
      <c r="H133" s="249">
        <v>10.994999999999999</v>
      </c>
      <c r="I133" s="250"/>
      <c r="J133" s="246"/>
      <c r="K133" s="246"/>
      <c r="L133" s="251"/>
      <c r="M133" s="252"/>
      <c r="N133" s="253"/>
      <c r="O133" s="253"/>
      <c r="P133" s="253"/>
      <c r="Q133" s="253"/>
      <c r="R133" s="253"/>
      <c r="S133" s="253"/>
      <c r="T133" s="254"/>
      <c r="U133" s="15"/>
      <c r="V133" s="15"/>
      <c r="W133" s="15"/>
      <c r="X133" s="15"/>
      <c r="Y133" s="15"/>
      <c r="Z133" s="15"/>
      <c r="AA133" s="15"/>
      <c r="AB133" s="15"/>
      <c r="AC133" s="15"/>
      <c r="AD133" s="15"/>
      <c r="AE133" s="15"/>
      <c r="AT133" s="255" t="s">
        <v>159</v>
      </c>
      <c r="AU133" s="255" t="s">
        <v>153</v>
      </c>
      <c r="AV133" s="15" t="s">
        <v>152</v>
      </c>
      <c r="AW133" s="15" t="s">
        <v>35</v>
      </c>
      <c r="AX133" s="15" t="s">
        <v>81</v>
      </c>
      <c r="AY133" s="255" t="s">
        <v>143</v>
      </c>
    </row>
    <row r="134" s="2" customFormat="1" ht="24.15" customHeight="1">
      <c r="A134" s="39"/>
      <c r="B134" s="40"/>
      <c r="C134" s="256" t="s">
        <v>152</v>
      </c>
      <c r="D134" s="256" t="s">
        <v>191</v>
      </c>
      <c r="E134" s="257" t="s">
        <v>192</v>
      </c>
      <c r="F134" s="258" t="s">
        <v>193</v>
      </c>
      <c r="G134" s="259" t="s">
        <v>150</v>
      </c>
      <c r="H134" s="260">
        <v>11.215</v>
      </c>
      <c r="I134" s="261"/>
      <c r="J134" s="262">
        <f>ROUND(I134*H134,2)</f>
        <v>0</v>
      </c>
      <c r="K134" s="258" t="s">
        <v>151</v>
      </c>
      <c r="L134" s="263"/>
      <c r="M134" s="264" t="s">
        <v>19</v>
      </c>
      <c r="N134" s="265" t="s">
        <v>45</v>
      </c>
      <c r="O134" s="85"/>
      <c r="P134" s="214">
        <f>O134*H134</f>
        <v>0</v>
      </c>
      <c r="Q134" s="214">
        <v>0.0089999999999999993</v>
      </c>
      <c r="R134" s="214">
        <f>Q134*H134</f>
        <v>0.100935</v>
      </c>
      <c r="S134" s="214">
        <v>0</v>
      </c>
      <c r="T134" s="215">
        <f>S134*H134</f>
        <v>0</v>
      </c>
      <c r="U134" s="39"/>
      <c r="V134" s="39"/>
      <c r="W134" s="39"/>
      <c r="X134" s="39"/>
      <c r="Y134" s="39"/>
      <c r="Z134" s="39"/>
      <c r="AA134" s="39"/>
      <c r="AB134" s="39"/>
      <c r="AC134" s="39"/>
      <c r="AD134" s="39"/>
      <c r="AE134" s="39"/>
      <c r="AR134" s="216" t="s">
        <v>194</v>
      </c>
      <c r="AT134" s="216" t="s">
        <v>191</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195</v>
      </c>
    </row>
    <row r="135" s="2" customFormat="1">
      <c r="A135" s="39"/>
      <c r="B135" s="40"/>
      <c r="C135" s="41"/>
      <c r="D135" s="218" t="s">
        <v>155</v>
      </c>
      <c r="E135" s="41"/>
      <c r="F135" s="219" t="s">
        <v>193</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14" customFormat="1">
      <c r="A136" s="14"/>
      <c r="B136" s="234"/>
      <c r="C136" s="235"/>
      <c r="D136" s="218" t="s">
        <v>159</v>
      </c>
      <c r="E136" s="235"/>
      <c r="F136" s="237" t="s">
        <v>196</v>
      </c>
      <c r="G136" s="235"/>
      <c r="H136" s="238">
        <v>11.215</v>
      </c>
      <c r="I136" s="239"/>
      <c r="J136" s="235"/>
      <c r="K136" s="235"/>
      <c r="L136" s="240"/>
      <c r="M136" s="241"/>
      <c r="N136" s="242"/>
      <c r="O136" s="242"/>
      <c r="P136" s="242"/>
      <c r="Q136" s="242"/>
      <c r="R136" s="242"/>
      <c r="S136" s="242"/>
      <c r="T136" s="243"/>
      <c r="U136" s="14"/>
      <c r="V136" s="14"/>
      <c r="W136" s="14"/>
      <c r="X136" s="14"/>
      <c r="Y136" s="14"/>
      <c r="Z136" s="14"/>
      <c r="AA136" s="14"/>
      <c r="AB136" s="14"/>
      <c r="AC136" s="14"/>
      <c r="AD136" s="14"/>
      <c r="AE136" s="14"/>
      <c r="AT136" s="244" t="s">
        <v>159</v>
      </c>
      <c r="AU136" s="244" t="s">
        <v>153</v>
      </c>
      <c r="AV136" s="14" t="s">
        <v>153</v>
      </c>
      <c r="AW136" s="14" t="s">
        <v>4</v>
      </c>
      <c r="AX136" s="14" t="s">
        <v>81</v>
      </c>
      <c r="AY136" s="244" t="s">
        <v>143</v>
      </c>
    </row>
    <row r="137" s="2" customFormat="1" ht="24.15" customHeight="1">
      <c r="A137" s="39"/>
      <c r="B137" s="40"/>
      <c r="C137" s="205" t="s">
        <v>197</v>
      </c>
      <c r="D137" s="205" t="s">
        <v>147</v>
      </c>
      <c r="E137" s="206" t="s">
        <v>198</v>
      </c>
      <c r="F137" s="207" t="s">
        <v>199</v>
      </c>
      <c r="G137" s="208" t="s">
        <v>150</v>
      </c>
      <c r="H137" s="209">
        <v>25.77</v>
      </c>
      <c r="I137" s="210"/>
      <c r="J137" s="211">
        <f>ROUND(I137*H137,2)</f>
        <v>0</v>
      </c>
      <c r="K137" s="207" t="s">
        <v>151</v>
      </c>
      <c r="L137" s="45"/>
      <c r="M137" s="212" t="s">
        <v>19</v>
      </c>
      <c r="N137" s="213" t="s">
        <v>45</v>
      </c>
      <c r="O137" s="85"/>
      <c r="P137" s="214">
        <f>O137*H137</f>
        <v>0</v>
      </c>
      <c r="Q137" s="214">
        <v>0.00348</v>
      </c>
      <c r="R137" s="214">
        <f>Q137*H137</f>
        <v>0.089679599999999998</v>
      </c>
      <c r="S137" s="214">
        <v>0</v>
      </c>
      <c r="T137" s="215">
        <f>S137*H137</f>
        <v>0</v>
      </c>
      <c r="U137" s="39"/>
      <c r="V137" s="39"/>
      <c r="W137" s="39"/>
      <c r="X137" s="39"/>
      <c r="Y137" s="39"/>
      <c r="Z137" s="39"/>
      <c r="AA137" s="39"/>
      <c r="AB137" s="39"/>
      <c r="AC137" s="39"/>
      <c r="AD137" s="39"/>
      <c r="AE137" s="39"/>
      <c r="AR137" s="216" t="s">
        <v>152</v>
      </c>
      <c r="AT137" s="216" t="s">
        <v>147</v>
      </c>
      <c r="AU137" s="216" t="s">
        <v>153</v>
      </c>
      <c r="AY137" s="18" t="s">
        <v>143</v>
      </c>
      <c r="BE137" s="217">
        <f>IF(N137="základní",J137,0)</f>
        <v>0</v>
      </c>
      <c r="BF137" s="217">
        <f>IF(N137="snížená",J137,0)</f>
        <v>0</v>
      </c>
      <c r="BG137" s="217">
        <f>IF(N137="zákl. přenesená",J137,0)</f>
        <v>0</v>
      </c>
      <c r="BH137" s="217">
        <f>IF(N137="sníž. přenesená",J137,0)</f>
        <v>0</v>
      </c>
      <c r="BI137" s="217">
        <f>IF(N137="nulová",J137,0)</f>
        <v>0</v>
      </c>
      <c r="BJ137" s="18" t="s">
        <v>153</v>
      </c>
      <c r="BK137" s="217">
        <f>ROUND(I137*H137,2)</f>
        <v>0</v>
      </c>
      <c r="BL137" s="18" t="s">
        <v>152</v>
      </c>
      <c r="BM137" s="216" t="s">
        <v>200</v>
      </c>
    </row>
    <row r="138" s="2" customFormat="1">
      <c r="A138" s="39"/>
      <c r="B138" s="40"/>
      <c r="C138" s="41"/>
      <c r="D138" s="218" t="s">
        <v>155</v>
      </c>
      <c r="E138" s="41"/>
      <c r="F138" s="219" t="s">
        <v>201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155</v>
      </c>
      <c r="AU138" s="18" t="s">
        <v>153</v>
      </c>
    </row>
    <row r="139" s="13" customFormat="1">
      <c r="A139" s="13"/>
      <c r="B139" s="224"/>
      <c r="C139" s="225"/>
      <c r="D139" s="218" t="s">
        <v>159</v>
      </c>
      <c r="E139" s="226" t="s">
        <v>19</v>
      </c>
      <c r="F139" s="227" t="s">
        <v>173</v>
      </c>
      <c r="G139" s="225"/>
      <c r="H139" s="226" t="s">
        <v>19</v>
      </c>
      <c r="I139" s="228"/>
      <c r="J139" s="225"/>
      <c r="K139" s="225"/>
      <c r="L139" s="229"/>
      <c r="M139" s="230"/>
      <c r="N139" s="231"/>
      <c r="O139" s="231"/>
      <c r="P139" s="231"/>
      <c r="Q139" s="231"/>
      <c r="R139" s="231"/>
      <c r="S139" s="231"/>
      <c r="T139" s="232"/>
      <c r="U139" s="13"/>
      <c r="V139" s="13"/>
      <c r="W139" s="13"/>
      <c r="X139" s="13"/>
      <c r="Y139" s="13"/>
      <c r="Z139" s="13"/>
      <c r="AA139" s="13"/>
      <c r="AB139" s="13"/>
      <c r="AC139" s="13"/>
      <c r="AD139" s="13"/>
      <c r="AE139" s="13"/>
      <c r="AT139" s="233" t="s">
        <v>159</v>
      </c>
      <c r="AU139" s="233" t="s">
        <v>153</v>
      </c>
      <c r="AV139" s="13" t="s">
        <v>81</v>
      </c>
      <c r="AW139" s="13" t="s">
        <v>35</v>
      </c>
      <c r="AX139" s="13" t="s">
        <v>73</v>
      </c>
      <c r="AY139" s="233" t="s">
        <v>143</v>
      </c>
    </row>
    <row r="140" s="14" customFormat="1">
      <c r="A140" s="14"/>
      <c r="B140" s="234"/>
      <c r="C140" s="235"/>
      <c r="D140" s="218" t="s">
        <v>159</v>
      </c>
      <c r="E140" s="236" t="s">
        <v>19</v>
      </c>
      <c r="F140" s="237" t="s">
        <v>174</v>
      </c>
      <c r="G140" s="235"/>
      <c r="H140" s="238">
        <v>14.775</v>
      </c>
      <c r="I140" s="239"/>
      <c r="J140" s="235"/>
      <c r="K140" s="235"/>
      <c r="L140" s="240"/>
      <c r="M140" s="241"/>
      <c r="N140" s="242"/>
      <c r="O140" s="242"/>
      <c r="P140" s="242"/>
      <c r="Q140" s="242"/>
      <c r="R140" s="242"/>
      <c r="S140" s="242"/>
      <c r="T140" s="243"/>
      <c r="U140" s="14"/>
      <c r="V140" s="14"/>
      <c r="W140" s="14"/>
      <c r="X140" s="14"/>
      <c r="Y140" s="14"/>
      <c r="Z140" s="14"/>
      <c r="AA140" s="14"/>
      <c r="AB140" s="14"/>
      <c r="AC140" s="14"/>
      <c r="AD140" s="14"/>
      <c r="AE140" s="14"/>
      <c r="AT140" s="244" t="s">
        <v>159</v>
      </c>
      <c r="AU140" s="244" t="s">
        <v>153</v>
      </c>
      <c r="AV140" s="14" t="s">
        <v>153</v>
      </c>
      <c r="AW140" s="14" t="s">
        <v>35</v>
      </c>
      <c r="AX140" s="14" t="s">
        <v>73</v>
      </c>
      <c r="AY140" s="244" t="s">
        <v>143</v>
      </c>
    </row>
    <row r="141" s="13" customFormat="1">
      <c r="A141" s="13"/>
      <c r="B141" s="224"/>
      <c r="C141" s="225"/>
      <c r="D141" s="218" t="s">
        <v>159</v>
      </c>
      <c r="E141" s="226" t="s">
        <v>19</v>
      </c>
      <c r="F141" s="227" t="s">
        <v>175</v>
      </c>
      <c r="G141" s="225"/>
      <c r="H141" s="226" t="s">
        <v>19</v>
      </c>
      <c r="I141" s="228"/>
      <c r="J141" s="225"/>
      <c r="K141" s="225"/>
      <c r="L141" s="229"/>
      <c r="M141" s="230"/>
      <c r="N141" s="231"/>
      <c r="O141" s="231"/>
      <c r="P141" s="231"/>
      <c r="Q141" s="231"/>
      <c r="R141" s="231"/>
      <c r="S141" s="231"/>
      <c r="T141" s="232"/>
      <c r="U141" s="13"/>
      <c r="V141" s="13"/>
      <c r="W141" s="13"/>
      <c r="X141" s="13"/>
      <c r="Y141" s="13"/>
      <c r="Z141" s="13"/>
      <c r="AA141" s="13"/>
      <c r="AB141" s="13"/>
      <c r="AC141" s="13"/>
      <c r="AD141" s="13"/>
      <c r="AE141" s="13"/>
      <c r="AT141" s="233" t="s">
        <v>159</v>
      </c>
      <c r="AU141" s="233" t="s">
        <v>153</v>
      </c>
      <c r="AV141" s="13" t="s">
        <v>81</v>
      </c>
      <c r="AW141" s="13" t="s">
        <v>35</v>
      </c>
      <c r="AX141" s="13" t="s">
        <v>73</v>
      </c>
      <c r="AY141" s="233" t="s">
        <v>143</v>
      </c>
    </row>
    <row r="142" s="14" customFormat="1">
      <c r="A142" s="14"/>
      <c r="B142" s="234"/>
      <c r="C142" s="235"/>
      <c r="D142" s="218" t="s">
        <v>159</v>
      </c>
      <c r="E142" s="236" t="s">
        <v>19</v>
      </c>
      <c r="F142" s="237" t="s">
        <v>176</v>
      </c>
      <c r="G142" s="235"/>
      <c r="H142" s="238">
        <v>4.625</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3" customFormat="1">
      <c r="A143" s="13"/>
      <c r="B143" s="224"/>
      <c r="C143" s="225"/>
      <c r="D143" s="218" t="s">
        <v>159</v>
      </c>
      <c r="E143" s="226" t="s">
        <v>19</v>
      </c>
      <c r="F143" s="227" t="s">
        <v>177</v>
      </c>
      <c r="G143" s="225"/>
      <c r="H143" s="226" t="s">
        <v>19</v>
      </c>
      <c r="I143" s="228"/>
      <c r="J143" s="225"/>
      <c r="K143" s="225"/>
      <c r="L143" s="229"/>
      <c r="M143" s="230"/>
      <c r="N143" s="231"/>
      <c r="O143" s="231"/>
      <c r="P143" s="231"/>
      <c r="Q143" s="231"/>
      <c r="R143" s="231"/>
      <c r="S143" s="231"/>
      <c r="T143" s="232"/>
      <c r="U143" s="13"/>
      <c r="V143" s="13"/>
      <c r="W143" s="13"/>
      <c r="X143" s="13"/>
      <c r="Y143" s="13"/>
      <c r="Z143" s="13"/>
      <c r="AA143" s="13"/>
      <c r="AB143" s="13"/>
      <c r="AC143" s="13"/>
      <c r="AD143" s="13"/>
      <c r="AE143" s="13"/>
      <c r="AT143" s="233" t="s">
        <v>159</v>
      </c>
      <c r="AU143" s="233" t="s">
        <v>153</v>
      </c>
      <c r="AV143" s="13" t="s">
        <v>81</v>
      </c>
      <c r="AW143" s="13" t="s">
        <v>35</v>
      </c>
      <c r="AX143" s="13" t="s">
        <v>73</v>
      </c>
      <c r="AY143" s="233" t="s">
        <v>143</v>
      </c>
    </row>
    <row r="144" s="14" customFormat="1">
      <c r="A144" s="14"/>
      <c r="B144" s="234"/>
      <c r="C144" s="235"/>
      <c r="D144" s="218" t="s">
        <v>159</v>
      </c>
      <c r="E144" s="236" t="s">
        <v>19</v>
      </c>
      <c r="F144" s="237" t="s">
        <v>178</v>
      </c>
      <c r="G144" s="235"/>
      <c r="H144" s="238">
        <v>6.3700000000000001</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159</v>
      </c>
      <c r="AU144" s="244" t="s">
        <v>153</v>
      </c>
      <c r="AV144" s="14" t="s">
        <v>153</v>
      </c>
      <c r="AW144" s="14" t="s">
        <v>35</v>
      </c>
      <c r="AX144" s="14" t="s">
        <v>73</v>
      </c>
      <c r="AY144" s="244" t="s">
        <v>143</v>
      </c>
    </row>
    <row r="145" s="15" customFormat="1">
      <c r="A145" s="15"/>
      <c r="B145" s="245"/>
      <c r="C145" s="246"/>
      <c r="D145" s="218" t="s">
        <v>159</v>
      </c>
      <c r="E145" s="247" t="s">
        <v>19</v>
      </c>
      <c r="F145" s="248" t="s">
        <v>179</v>
      </c>
      <c r="G145" s="246"/>
      <c r="H145" s="249">
        <v>25.77</v>
      </c>
      <c r="I145" s="250"/>
      <c r="J145" s="246"/>
      <c r="K145" s="246"/>
      <c r="L145" s="251"/>
      <c r="M145" s="252"/>
      <c r="N145" s="253"/>
      <c r="O145" s="253"/>
      <c r="P145" s="253"/>
      <c r="Q145" s="253"/>
      <c r="R145" s="253"/>
      <c r="S145" s="253"/>
      <c r="T145" s="254"/>
      <c r="U145" s="15"/>
      <c r="V145" s="15"/>
      <c r="W145" s="15"/>
      <c r="X145" s="15"/>
      <c r="Y145" s="15"/>
      <c r="Z145" s="15"/>
      <c r="AA145" s="15"/>
      <c r="AB145" s="15"/>
      <c r="AC145" s="15"/>
      <c r="AD145" s="15"/>
      <c r="AE145" s="15"/>
      <c r="AT145" s="255" t="s">
        <v>159</v>
      </c>
      <c r="AU145" s="255" t="s">
        <v>153</v>
      </c>
      <c r="AV145" s="15" t="s">
        <v>152</v>
      </c>
      <c r="AW145" s="15" t="s">
        <v>35</v>
      </c>
      <c r="AX145" s="15" t="s">
        <v>81</v>
      </c>
      <c r="AY145" s="255" t="s">
        <v>143</v>
      </c>
    </row>
    <row r="146" s="2" customFormat="1" ht="24.15" customHeight="1">
      <c r="A146" s="39"/>
      <c r="B146" s="40"/>
      <c r="C146" s="205" t="s">
        <v>144</v>
      </c>
      <c r="D146" s="205" t="s">
        <v>147</v>
      </c>
      <c r="E146" s="206" t="s">
        <v>202</v>
      </c>
      <c r="F146" s="207" t="s">
        <v>203</v>
      </c>
      <c r="G146" s="208" t="s">
        <v>150</v>
      </c>
      <c r="H146" s="209">
        <v>385.63799999999998</v>
      </c>
      <c r="I146" s="210"/>
      <c r="J146" s="211">
        <f>ROUND(I146*H146,2)</f>
        <v>0</v>
      </c>
      <c r="K146" s="207" t="s">
        <v>151</v>
      </c>
      <c r="L146" s="45"/>
      <c r="M146" s="212" t="s">
        <v>19</v>
      </c>
      <c r="N146" s="213" t="s">
        <v>45</v>
      </c>
      <c r="O146" s="85"/>
      <c r="P146" s="214">
        <f>O146*H146</f>
        <v>0</v>
      </c>
      <c r="Q146" s="214">
        <v>0.00025999999999999998</v>
      </c>
      <c r="R146" s="214">
        <f>Q146*H146</f>
        <v>0.10026587999999999</v>
      </c>
      <c r="S146" s="214">
        <v>0</v>
      </c>
      <c r="T146" s="215">
        <f>S146*H146</f>
        <v>0</v>
      </c>
      <c r="U146" s="39"/>
      <c r="V146" s="39"/>
      <c r="W146" s="39"/>
      <c r="X146" s="39"/>
      <c r="Y146" s="39"/>
      <c r="Z146" s="39"/>
      <c r="AA146" s="39"/>
      <c r="AB146" s="39"/>
      <c r="AC146" s="39"/>
      <c r="AD146" s="39"/>
      <c r="AE146" s="39"/>
      <c r="AR146" s="216" t="s">
        <v>152</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152</v>
      </c>
      <c r="BM146" s="216" t="s">
        <v>204</v>
      </c>
    </row>
    <row r="147" s="2" customFormat="1">
      <c r="A147" s="39"/>
      <c r="B147" s="40"/>
      <c r="C147" s="41"/>
      <c r="D147" s="218" t="s">
        <v>155</v>
      </c>
      <c r="E147" s="41"/>
      <c r="F147" s="219" t="s">
        <v>205</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13" customFormat="1">
      <c r="A148" s="13"/>
      <c r="B148" s="224"/>
      <c r="C148" s="225"/>
      <c r="D148" s="218" t="s">
        <v>159</v>
      </c>
      <c r="E148" s="226" t="s">
        <v>19</v>
      </c>
      <c r="F148" s="227" t="s">
        <v>206</v>
      </c>
      <c r="G148" s="225"/>
      <c r="H148" s="226" t="s">
        <v>19</v>
      </c>
      <c r="I148" s="228"/>
      <c r="J148" s="225"/>
      <c r="K148" s="225"/>
      <c r="L148" s="229"/>
      <c r="M148" s="230"/>
      <c r="N148" s="231"/>
      <c r="O148" s="231"/>
      <c r="P148" s="231"/>
      <c r="Q148" s="231"/>
      <c r="R148" s="231"/>
      <c r="S148" s="231"/>
      <c r="T148" s="232"/>
      <c r="U148" s="13"/>
      <c r="V148" s="13"/>
      <c r="W148" s="13"/>
      <c r="X148" s="13"/>
      <c r="Y148" s="13"/>
      <c r="Z148" s="13"/>
      <c r="AA148" s="13"/>
      <c r="AB148" s="13"/>
      <c r="AC148" s="13"/>
      <c r="AD148" s="13"/>
      <c r="AE148" s="13"/>
      <c r="AT148" s="233" t="s">
        <v>159</v>
      </c>
      <c r="AU148" s="233" t="s">
        <v>153</v>
      </c>
      <c r="AV148" s="13" t="s">
        <v>81</v>
      </c>
      <c r="AW148" s="13" t="s">
        <v>35</v>
      </c>
      <c r="AX148" s="13" t="s">
        <v>73</v>
      </c>
      <c r="AY148" s="233" t="s">
        <v>143</v>
      </c>
    </row>
    <row r="149" s="14" customFormat="1">
      <c r="A149" s="14"/>
      <c r="B149" s="234"/>
      <c r="C149" s="235"/>
      <c r="D149" s="218" t="s">
        <v>159</v>
      </c>
      <c r="E149" s="236" t="s">
        <v>19</v>
      </c>
      <c r="F149" s="237" t="s">
        <v>207</v>
      </c>
      <c r="G149" s="235"/>
      <c r="H149" s="238">
        <v>49.799999999999997</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159</v>
      </c>
      <c r="AU149" s="244" t="s">
        <v>153</v>
      </c>
      <c r="AV149" s="14" t="s">
        <v>153</v>
      </c>
      <c r="AW149" s="14" t="s">
        <v>35</v>
      </c>
      <c r="AX149" s="14" t="s">
        <v>73</v>
      </c>
      <c r="AY149" s="244" t="s">
        <v>143</v>
      </c>
    </row>
    <row r="150" s="13" customFormat="1">
      <c r="A150" s="13"/>
      <c r="B150" s="224"/>
      <c r="C150" s="225"/>
      <c r="D150" s="218" t="s">
        <v>159</v>
      </c>
      <c r="E150" s="226" t="s">
        <v>19</v>
      </c>
      <c r="F150" s="227" t="s">
        <v>208</v>
      </c>
      <c r="G150" s="225"/>
      <c r="H150" s="226" t="s">
        <v>19</v>
      </c>
      <c r="I150" s="228"/>
      <c r="J150" s="225"/>
      <c r="K150" s="225"/>
      <c r="L150" s="229"/>
      <c r="M150" s="230"/>
      <c r="N150" s="231"/>
      <c r="O150" s="231"/>
      <c r="P150" s="231"/>
      <c r="Q150" s="231"/>
      <c r="R150" s="231"/>
      <c r="S150" s="231"/>
      <c r="T150" s="232"/>
      <c r="U150" s="13"/>
      <c r="V150" s="13"/>
      <c r="W150" s="13"/>
      <c r="X150" s="13"/>
      <c r="Y150" s="13"/>
      <c r="Z150" s="13"/>
      <c r="AA150" s="13"/>
      <c r="AB150" s="13"/>
      <c r="AC150" s="13"/>
      <c r="AD150" s="13"/>
      <c r="AE150" s="13"/>
      <c r="AT150" s="233" t="s">
        <v>159</v>
      </c>
      <c r="AU150" s="233" t="s">
        <v>153</v>
      </c>
      <c r="AV150" s="13" t="s">
        <v>81</v>
      </c>
      <c r="AW150" s="13" t="s">
        <v>35</v>
      </c>
      <c r="AX150" s="13" t="s">
        <v>73</v>
      </c>
      <c r="AY150" s="233" t="s">
        <v>143</v>
      </c>
    </row>
    <row r="151" s="14" customFormat="1">
      <c r="A151" s="14"/>
      <c r="B151" s="234"/>
      <c r="C151" s="235"/>
      <c r="D151" s="218" t="s">
        <v>159</v>
      </c>
      <c r="E151" s="236" t="s">
        <v>19</v>
      </c>
      <c r="F151" s="237" t="s">
        <v>209</v>
      </c>
      <c r="G151" s="235"/>
      <c r="H151" s="238">
        <v>314.375</v>
      </c>
      <c r="I151" s="239"/>
      <c r="J151" s="235"/>
      <c r="K151" s="235"/>
      <c r="L151" s="240"/>
      <c r="M151" s="241"/>
      <c r="N151" s="242"/>
      <c r="O151" s="242"/>
      <c r="P151" s="242"/>
      <c r="Q151" s="242"/>
      <c r="R151" s="242"/>
      <c r="S151" s="242"/>
      <c r="T151" s="243"/>
      <c r="U151" s="14"/>
      <c r="V151" s="14"/>
      <c r="W151" s="14"/>
      <c r="X151" s="14"/>
      <c r="Y151" s="14"/>
      <c r="Z151" s="14"/>
      <c r="AA151" s="14"/>
      <c r="AB151" s="14"/>
      <c r="AC151" s="14"/>
      <c r="AD151" s="14"/>
      <c r="AE151" s="14"/>
      <c r="AT151" s="244" t="s">
        <v>159</v>
      </c>
      <c r="AU151" s="244" t="s">
        <v>153</v>
      </c>
      <c r="AV151" s="14" t="s">
        <v>153</v>
      </c>
      <c r="AW151" s="14" t="s">
        <v>35</v>
      </c>
      <c r="AX151" s="14" t="s">
        <v>73</v>
      </c>
      <c r="AY151" s="244" t="s">
        <v>143</v>
      </c>
    </row>
    <row r="152" s="13" customFormat="1">
      <c r="A152" s="13"/>
      <c r="B152" s="224"/>
      <c r="C152" s="225"/>
      <c r="D152" s="218" t="s">
        <v>159</v>
      </c>
      <c r="E152" s="226" t="s">
        <v>19</v>
      </c>
      <c r="F152" s="227" t="s">
        <v>210</v>
      </c>
      <c r="G152" s="225"/>
      <c r="H152" s="226" t="s">
        <v>19</v>
      </c>
      <c r="I152" s="228"/>
      <c r="J152" s="225"/>
      <c r="K152" s="225"/>
      <c r="L152" s="229"/>
      <c r="M152" s="230"/>
      <c r="N152" s="231"/>
      <c r="O152" s="231"/>
      <c r="P152" s="231"/>
      <c r="Q152" s="231"/>
      <c r="R152" s="231"/>
      <c r="S152" s="231"/>
      <c r="T152" s="232"/>
      <c r="U152" s="13"/>
      <c r="V152" s="13"/>
      <c r="W152" s="13"/>
      <c r="X152" s="13"/>
      <c r="Y152" s="13"/>
      <c r="Z152" s="13"/>
      <c r="AA152" s="13"/>
      <c r="AB152" s="13"/>
      <c r="AC152" s="13"/>
      <c r="AD152" s="13"/>
      <c r="AE152" s="13"/>
      <c r="AT152" s="233" t="s">
        <v>159</v>
      </c>
      <c r="AU152" s="233" t="s">
        <v>153</v>
      </c>
      <c r="AV152" s="13" t="s">
        <v>81</v>
      </c>
      <c r="AW152" s="13" t="s">
        <v>35</v>
      </c>
      <c r="AX152" s="13" t="s">
        <v>73</v>
      </c>
      <c r="AY152" s="233" t="s">
        <v>143</v>
      </c>
    </row>
    <row r="153" s="14" customFormat="1">
      <c r="A153" s="14"/>
      <c r="B153" s="234"/>
      <c r="C153" s="235"/>
      <c r="D153" s="218" t="s">
        <v>159</v>
      </c>
      <c r="E153" s="236" t="s">
        <v>19</v>
      </c>
      <c r="F153" s="237" t="s">
        <v>211</v>
      </c>
      <c r="G153" s="235"/>
      <c r="H153" s="238">
        <v>-20.25</v>
      </c>
      <c r="I153" s="239"/>
      <c r="J153" s="235"/>
      <c r="K153" s="235"/>
      <c r="L153" s="240"/>
      <c r="M153" s="241"/>
      <c r="N153" s="242"/>
      <c r="O153" s="242"/>
      <c r="P153" s="242"/>
      <c r="Q153" s="242"/>
      <c r="R153" s="242"/>
      <c r="S153" s="242"/>
      <c r="T153" s="243"/>
      <c r="U153" s="14"/>
      <c r="V153" s="14"/>
      <c r="W153" s="14"/>
      <c r="X153" s="14"/>
      <c r="Y153" s="14"/>
      <c r="Z153" s="14"/>
      <c r="AA153" s="14"/>
      <c r="AB153" s="14"/>
      <c r="AC153" s="14"/>
      <c r="AD153" s="14"/>
      <c r="AE153" s="14"/>
      <c r="AT153" s="244" t="s">
        <v>159</v>
      </c>
      <c r="AU153" s="244" t="s">
        <v>153</v>
      </c>
      <c r="AV153" s="14" t="s">
        <v>153</v>
      </c>
      <c r="AW153" s="14" t="s">
        <v>35</v>
      </c>
      <c r="AX153" s="14" t="s">
        <v>73</v>
      </c>
      <c r="AY153" s="244" t="s">
        <v>143</v>
      </c>
    </row>
    <row r="154" s="14" customFormat="1">
      <c r="A154" s="14"/>
      <c r="B154" s="234"/>
      <c r="C154" s="235"/>
      <c r="D154" s="218" t="s">
        <v>159</v>
      </c>
      <c r="E154" s="236" t="s">
        <v>19</v>
      </c>
      <c r="F154" s="237" t="s">
        <v>212</v>
      </c>
      <c r="G154" s="235"/>
      <c r="H154" s="238">
        <v>-13.5</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73</v>
      </c>
      <c r="AY154" s="244" t="s">
        <v>143</v>
      </c>
    </row>
    <row r="155" s="14" customFormat="1">
      <c r="A155" s="14"/>
      <c r="B155" s="234"/>
      <c r="C155" s="235"/>
      <c r="D155" s="218" t="s">
        <v>159</v>
      </c>
      <c r="E155" s="236" t="s">
        <v>19</v>
      </c>
      <c r="F155" s="237" t="s">
        <v>213</v>
      </c>
      <c r="G155" s="235"/>
      <c r="H155" s="238">
        <v>-11.25</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159</v>
      </c>
      <c r="AU155" s="244" t="s">
        <v>153</v>
      </c>
      <c r="AV155" s="14" t="s">
        <v>153</v>
      </c>
      <c r="AW155" s="14" t="s">
        <v>35</v>
      </c>
      <c r="AX155" s="14" t="s">
        <v>73</v>
      </c>
      <c r="AY155" s="244" t="s">
        <v>143</v>
      </c>
    </row>
    <row r="156" s="14" customFormat="1">
      <c r="A156" s="14"/>
      <c r="B156" s="234"/>
      <c r="C156" s="235"/>
      <c r="D156" s="218" t="s">
        <v>159</v>
      </c>
      <c r="E156" s="236" t="s">
        <v>19</v>
      </c>
      <c r="F156" s="237" t="s">
        <v>214</v>
      </c>
      <c r="G156" s="235"/>
      <c r="H156" s="238">
        <v>-0.81000000000000005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159</v>
      </c>
      <c r="AU156" s="244" t="s">
        <v>153</v>
      </c>
      <c r="AV156" s="14" t="s">
        <v>153</v>
      </c>
      <c r="AW156" s="14" t="s">
        <v>35</v>
      </c>
      <c r="AX156" s="14" t="s">
        <v>73</v>
      </c>
      <c r="AY156" s="244" t="s">
        <v>143</v>
      </c>
    </row>
    <row r="157" s="14" customFormat="1">
      <c r="A157" s="14"/>
      <c r="B157" s="234"/>
      <c r="C157" s="235"/>
      <c r="D157" s="218" t="s">
        <v>159</v>
      </c>
      <c r="E157" s="236" t="s">
        <v>19</v>
      </c>
      <c r="F157" s="237" t="s">
        <v>215</v>
      </c>
      <c r="G157" s="235"/>
      <c r="H157" s="238">
        <v>-5.5199999999999996</v>
      </c>
      <c r="I157" s="239"/>
      <c r="J157" s="235"/>
      <c r="K157" s="235"/>
      <c r="L157" s="240"/>
      <c r="M157" s="241"/>
      <c r="N157" s="242"/>
      <c r="O157" s="242"/>
      <c r="P157" s="242"/>
      <c r="Q157" s="242"/>
      <c r="R157" s="242"/>
      <c r="S157" s="242"/>
      <c r="T157" s="243"/>
      <c r="U157" s="14"/>
      <c r="V157" s="14"/>
      <c r="W157" s="14"/>
      <c r="X157" s="14"/>
      <c r="Y157" s="14"/>
      <c r="Z157" s="14"/>
      <c r="AA157" s="14"/>
      <c r="AB157" s="14"/>
      <c r="AC157" s="14"/>
      <c r="AD157" s="14"/>
      <c r="AE157" s="14"/>
      <c r="AT157" s="244" t="s">
        <v>159</v>
      </c>
      <c r="AU157" s="244" t="s">
        <v>153</v>
      </c>
      <c r="AV157" s="14" t="s">
        <v>153</v>
      </c>
      <c r="AW157" s="14" t="s">
        <v>35</v>
      </c>
      <c r="AX157" s="14" t="s">
        <v>73</v>
      </c>
      <c r="AY157" s="244" t="s">
        <v>143</v>
      </c>
    </row>
    <row r="158" s="14" customFormat="1">
      <c r="A158" s="14"/>
      <c r="B158" s="234"/>
      <c r="C158" s="235"/>
      <c r="D158" s="218" t="s">
        <v>159</v>
      </c>
      <c r="E158" s="236" t="s">
        <v>19</v>
      </c>
      <c r="F158" s="237" t="s">
        <v>216</v>
      </c>
      <c r="G158" s="235"/>
      <c r="H158" s="238">
        <v>-1.125</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73</v>
      </c>
      <c r="AY158" s="244" t="s">
        <v>143</v>
      </c>
    </row>
    <row r="159" s="13" customFormat="1">
      <c r="A159" s="13"/>
      <c r="B159" s="224"/>
      <c r="C159" s="225"/>
      <c r="D159" s="218" t="s">
        <v>159</v>
      </c>
      <c r="E159" s="226" t="s">
        <v>19</v>
      </c>
      <c r="F159" s="227" t="s">
        <v>217</v>
      </c>
      <c r="G159" s="225"/>
      <c r="H159" s="226" t="s">
        <v>19</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159</v>
      </c>
      <c r="AU159" s="233" t="s">
        <v>153</v>
      </c>
      <c r="AV159" s="13" t="s">
        <v>81</v>
      </c>
      <c r="AW159" s="13" t="s">
        <v>35</v>
      </c>
      <c r="AX159" s="13" t="s">
        <v>73</v>
      </c>
      <c r="AY159" s="233" t="s">
        <v>143</v>
      </c>
    </row>
    <row r="160" s="14" customFormat="1">
      <c r="A160" s="14"/>
      <c r="B160" s="234"/>
      <c r="C160" s="235"/>
      <c r="D160" s="218" t="s">
        <v>159</v>
      </c>
      <c r="E160" s="236" t="s">
        <v>19</v>
      </c>
      <c r="F160" s="237" t="s">
        <v>218</v>
      </c>
      <c r="G160" s="235"/>
      <c r="H160" s="238">
        <v>2.6000000000000001</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159</v>
      </c>
      <c r="AU160" s="244" t="s">
        <v>153</v>
      </c>
      <c r="AV160" s="14" t="s">
        <v>153</v>
      </c>
      <c r="AW160" s="14" t="s">
        <v>35</v>
      </c>
      <c r="AX160" s="14" t="s">
        <v>73</v>
      </c>
      <c r="AY160" s="244" t="s">
        <v>143</v>
      </c>
    </row>
    <row r="161" s="13" customFormat="1">
      <c r="A161" s="13"/>
      <c r="B161" s="224"/>
      <c r="C161" s="225"/>
      <c r="D161" s="218" t="s">
        <v>159</v>
      </c>
      <c r="E161" s="226" t="s">
        <v>19</v>
      </c>
      <c r="F161" s="227" t="s">
        <v>219</v>
      </c>
      <c r="G161" s="225"/>
      <c r="H161" s="226" t="s">
        <v>19</v>
      </c>
      <c r="I161" s="228"/>
      <c r="J161" s="225"/>
      <c r="K161" s="225"/>
      <c r="L161" s="229"/>
      <c r="M161" s="230"/>
      <c r="N161" s="231"/>
      <c r="O161" s="231"/>
      <c r="P161" s="231"/>
      <c r="Q161" s="231"/>
      <c r="R161" s="231"/>
      <c r="S161" s="231"/>
      <c r="T161" s="232"/>
      <c r="U161" s="13"/>
      <c r="V161" s="13"/>
      <c r="W161" s="13"/>
      <c r="X161" s="13"/>
      <c r="Y161" s="13"/>
      <c r="Z161" s="13"/>
      <c r="AA161" s="13"/>
      <c r="AB161" s="13"/>
      <c r="AC161" s="13"/>
      <c r="AD161" s="13"/>
      <c r="AE161" s="13"/>
      <c r="AT161" s="233" t="s">
        <v>159</v>
      </c>
      <c r="AU161" s="233" t="s">
        <v>153</v>
      </c>
      <c r="AV161" s="13" t="s">
        <v>81</v>
      </c>
      <c r="AW161" s="13" t="s">
        <v>35</v>
      </c>
      <c r="AX161" s="13" t="s">
        <v>73</v>
      </c>
      <c r="AY161" s="233" t="s">
        <v>143</v>
      </c>
    </row>
    <row r="162" s="14" customFormat="1">
      <c r="A162" s="14"/>
      <c r="B162" s="234"/>
      <c r="C162" s="235"/>
      <c r="D162" s="218" t="s">
        <v>159</v>
      </c>
      <c r="E162" s="236" t="s">
        <v>19</v>
      </c>
      <c r="F162" s="237" t="s">
        <v>220</v>
      </c>
      <c r="G162" s="235"/>
      <c r="H162" s="238">
        <v>1.2</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73</v>
      </c>
      <c r="AY162" s="244" t="s">
        <v>143</v>
      </c>
    </row>
    <row r="163" s="13" customFormat="1">
      <c r="A163" s="13"/>
      <c r="B163" s="224"/>
      <c r="C163" s="225"/>
      <c r="D163" s="218" t="s">
        <v>159</v>
      </c>
      <c r="E163" s="226" t="s">
        <v>19</v>
      </c>
      <c r="F163" s="227" t="s">
        <v>221</v>
      </c>
      <c r="G163" s="225"/>
      <c r="H163" s="226" t="s">
        <v>19</v>
      </c>
      <c r="I163" s="228"/>
      <c r="J163" s="225"/>
      <c r="K163" s="225"/>
      <c r="L163" s="229"/>
      <c r="M163" s="230"/>
      <c r="N163" s="231"/>
      <c r="O163" s="231"/>
      <c r="P163" s="231"/>
      <c r="Q163" s="231"/>
      <c r="R163" s="231"/>
      <c r="S163" s="231"/>
      <c r="T163" s="232"/>
      <c r="U163" s="13"/>
      <c r="V163" s="13"/>
      <c r="W163" s="13"/>
      <c r="X163" s="13"/>
      <c r="Y163" s="13"/>
      <c r="Z163" s="13"/>
      <c r="AA163" s="13"/>
      <c r="AB163" s="13"/>
      <c r="AC163" s="13"/>
      <c r="AD163" s="13"/>
      <c r="AE163" s="13"/>
      <c r="AT163" s="233" t="s">
        <v>159</v>
      </c>
      <c r="AU163" s="233" t="s">
        <v>153</v>
      </c>
      <c r="AV163" s="13" t="s">
        <v>81</v>
      </c>
      <c r="AW163" s="13" t="s">
        <v>35</v>
      </c>
      <c r="AX163" s="13" t="s">
        <v>73</v>
      </c>
      <c r="AY163" s="233" t="s">
        <v>143</v>
      </c>
    </row>
    <row r="164" s="14" customFormat="1">
      <c r="A164" s="14"/>
      <c r="B164" s="234"/>
      <c r="C164" s="235"/>
      <c r="D164" s="218" t="s">
        <v>159</v>
      </c>
      <c r="E164" s="236" t="s">
        <v>19</v>
      </c>
      <c r="F164" s="237" t="s">
        <v>222</v>
      </c>
      <c r="G164" s="235"/>
      <c r="H164" s="238">
        <v>1.5</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159</v>
      </c>
      <c r="AU164" s="244" t="s">
        <v>153</v>
      </c>
      <c r="AV164" s="14" t="s">
        <v>153</v>
      </c>
      <c r="AW164" s="14" t="s">
        <v>35</v>
      </c>
      <c r="AX164" s="14" t="s">
        <v>73</v>
      </c>
      <c r="AY164" s="244" t="s">
        <v>143</v>
      </c>
    </row>
    <row r="165" s="13" customFormat="1">
      <c r="A165" s="13"/>
      <c r="B165" s="224"/>
      <c r="C165" s="225"/>
      <c r="D165" s="218" t="s">
        <v>159</v>
      </c>
      <c r="E165" s="226" t="s">
        <v>19</v>
      </c>
      <c r="F165" s="227" t="s">
        <v>223</v>
      </c>
      <c r="G165" s="225"/>
      <c r="H165" s="226" t="s">
        <v>19</v>
      </c>
      <c r="I165" s="228"/>
      <c r="J165" s="225"/>
      <c r="K165" s="225"/>
      <c r="L165" s="229"/>
      <c r="M165" s="230"/>
      <c r="N165" s="231"/>
      <c r="O165" s="231"/>
      <c r="P165" s="231"/>
      <c r="Q165" s="231"/>
      <c r="R165" s="231"/>
      <c r="S165" s="231"/>
      <c r="T165" s="232"/>
      <c r="U165" s="13"/>
      <c r="V165" s="13"/>
      <c r="W165" s="13"/>
      <c r="X165" s="13"/>
      <c r="Y165" s="13"/>
      <c r="Z165" s="13"/>
      <c r="AA165" s="13"/>
      <c r="AB165" s="13"/>
      <c r="AC165" s="13"/>
      <c r="AD165" s="13"/>
      <c r="AE165" s="13"/>
      <c r="AT165" s="233" t="s">
        <v>159</v>
      </c>
      <c r="AU165" s="233" t="s">
        <v>153</v>
      </c>
      <c r="AV165" s="13" t="s">
        <v>81</v>
      </c>
      <c r="AW165" s="13" t="s">
        <v>35</v>
      </c>
      <c r="AX165" s="13" t="s">
        <v>73</v>
      </c>
      <c r="AY165" s="233" t="s">
        <v>143</v>
      </c>
    </row>
    <row r="166" s="14" customFormat="1">
      <c r="A166" s="14"/>
      <c r="B166" s="234"/>
      <c r="C166" s="235"/>
      <c r="D166" s="218" t="s">
        <v>159</v>
      </c>
      <c r="E166" s="236" t="s">
        <v>19</v>
      </c>
      <c r="F166" s="237" t="s">
        <v>224</v>
      </c>
      <c r="G166" s="235"/>
      <c r="H166" s="238">
        <v>7.9000000000000004</v>
      </c>
      <c r="I166" s="239"/>
      <c r="J166" s="235"/>
      <c r="K166" s="235"/>
      <c r="L166" s="240"/>
      <c r="M166" s="241"/>
      <c r="N166" s="242"/>
      <c r="O166" s="242"/>
      <c r="P166" s="242"/>
      <c r="Q166" s="242"/>
      <c r="R166" s="242"/>
      <c r="S166" s="242"/>
      <c r="T166" s="243"/>
      <c r="U166" s="14"/>
      <c r="V166" s="14"/>
      <c r="W166" s="14"/>
      <c r="X166" s="14"/>
      <c r="Y166" s="14"/>
      <c r="Z166" s="14"/>
      <c r="AA166" s="14"/>
      <c r="AB166" s="14"/>
      <c r="AC166" s="14"/>
      <c r="AD166" s="14"/>
      <c r="AE166" s="14"/>
      <c r="AT166" s="244" t="s">
        <v>159</v>
      </c>
      <c r="AU166" s="244" t="s">
        <v>153</v>
      </c>
      <c r="AV166" s="14" t="s">
        <v>153</v>
      </c>
      <c r="AW166" s="14" t="s">
        <v>35</v>
      </c>
      <c r="AX166" s="14" t="s">
        <v>73</v>
      </c>
      <c r="AY166" s="244" t="s">
        <v>143</v>
      </c>
    </row>
    <row r="167" s="13" customFormat="1">
      <c r="A167" s="13"/>
      <c r="B167" s="224"/>
      <c r="C167" s="225"/>
      <c r="D167" s="218" t="s">
        <v>159</v>
      </c>
      <c r="E167" s="226" t="s">
        <v>19</v>
      </c>
      <c r="F167" s="227" t="s">
        <v>210</v>
      </c>
      <c r="G167" s="225"/>
      <c r="H167" s="226" t="s">
        <v>19</v>
      </c>
      <c r="I167" s="228"/>
      <c r="J167" s="225"/>
      <c r="K167" s="225"/>
      <c r="L167" s="229"/>
      <c r="M167" s="230"/>
      <c r="N167" s="231"/>
      <c r="O167" s="231"/>
      <c r="P167" s="231"/>
      <c r="Q167" s="231"/>
      <c r="R167" s="231"/>
      <c r="S167" s="231"/>
      <c r="T167" s="232"/>
      <c r="U167" s="13"/>
      <c r="V167" s="13"/>
      <c r="W167" s="13"/>
      <c r="X167" s="13"/>
      <c r="Y167" s="13"/>
      <c r="Z167" s="13"/>
      <c r="AA167" s="13"/>
      <c r="AB167" s="13"/>
      <c r="AC167" s="13"/>
      <c r="AD167" s="13"/>
      <c r="AE167" s="13"/>
      <c r="AT167" s="233" t="s">
        <v>159</v>
      </c>
      <c r="AU167" s="233" t="s">
        <v>153</v>
      </c>
      <c r="AV167" s="13" t="s">
        <v>81</v>
      </c>
      <c r="AW167" s="13" t="s">
        <v>35</v>
      </c>
      <c r="AX167" s="13" t="s">
        <v>73</v>
      </c>
      <c r="AY167" s="233" t="s">
        <v>143</v>
      </c>
    </row>
    <row r="168" s="14" customFormat="1">
      <c r="A168" s="14"/>
      <c r="B168" s="234"/>
      <c r="C168" s="235"/>
      <c r="D168" s="218" t="s">
        <v>159</v>
      </c>
      <c r="E168" s="236" t="s">
        <v>19</v>
      </c>
      <c r="F168" s="237" t="s">
        <v>225</v>
      </c>
      <c r="G168" s="235"/>
      <c r="H168" s="238">
        <v>13.365</v>
      </c>
      <c r="I168" s="239"/>
      <c r="J168" s="235"/>
      <c r="K168" s="235"/>
      <c r="L168" s="240"/>
      <c r="M168" s="241"/>
      <c r="N168" s="242"/>
      <c r="O168" s="242"/>
      <c r="P168" s="242"/>
      <c r="Q168" s="242"/>
      <c r="R168" s="242"/>
      <c r="S168" s="242"/>
      <c r="T168" s="243"/>
      <c r="U168" s="14"/>
      <c r="V168" s="14"/>
      <c r="W168" s="14"/>
      <c r="X168" s="14"/>
      <c r="Y168" s="14"/>
      <c r="Z168" s="14"/>
      <c r="AA168" s="14"/>
      <c r="AB168" s="14"/>
      <c r="AC168" s="14"/>
      <c r="AD168" s="14"/>
      <c r="AE168" s="14"/>
      <c r="AT168" s="244" t="s">
        <v>159</v>
      </c>
      <c r="AU168" s="244" t="s">
        <v>153</v>
      </c>
      <c r="AV168" s="14" t="s">
        <v>153</v>
      </c>
      <c r="AW168" s="14" t="s">
        <v>35</v>
      </c>
      <c r="AX168" s="14" t="s">
        <v>73</v>
      </c>
      <c r="AY168" s="244" t="s">
        <v>143</v>
      </c>
    </row>
    <row r="169" s="14" customFormat="1">
      <c r="A169" s="14"/>
      <c r="B169" s="234"/>
      <c r="C169" s="235"/>
      <c r="D169" s="218" t="s">
        <v>159</v>
      </c>
      <c r="E169" s="236" t="s">
        <v>19</v>
      </c>
      <c r="F169" s="237" t="s">
        <v>226</v>
      </c>
      <c r="G169" s="235"/>
      <c r="H169" s="238">
        <v>6.9299999999999997</v>
      </c>
      <c r="I169" s="239"/>
      <c r="J169" s="235"/>
      <c r="K169" s="235"/>
      <c r="L169" s="240"/>
      <c r="M169" s="241"/>
      <c r="N169" s="242"/>
      <c r="O169" s="242"/>
      <c r="P169" s="242"/>
      <c r="Q169" s="242"/>
      <c r="R169" s="242"/>
      <c r="S169" s="242"/>
      <c r="T169" s="243"/>
      <c r="U169" s="14"/>
      <c r="V169" s="14"/>
      <c r="W169" s="14"/>
      <c r="X169" s="14"/>
      <c r="Y169" s="14"/>
      <c r="Z169" s="14"/>
      <c r="AA169" s="14"/>
      <c r="AB169" s="14"/>
      <c r="AC169" s="14"/>
      <c r="AD169" s="14"/>
      <c r="AE169" s="14"/>
      <c r="AT169" s="244" t="s">
        <v>159</v>
      </c>
      <c r="AU169" s="244" t="s">
        <v>153</v>
      </c>
      <c r="AV169" s="14" t="s">
        <v>153</v>
      </c>
      <c r="AW169" s="14" t="s">
        <v>35</v>
      </c>
      <c r="AX169" s="14" t="s">
        <v>73</v>
      </c>
      <c r="AY169" s="244" t="s">
        <v>143</v>
      </c>
    </row>
    <row r="170" s="14" customFormat="1">
      <c r="A170" s="14"/>
      <c r="B170" s="234"/>
      <c r="C170" s="235"/>
      <c r="D170" s="218" t="s">
        <v>159</v>
      </c>
      <c r="E170" s="236" t="s">
        <v>19</v>
      </c>
      <c r="F170" s="237" t="s">
        <v>227</v>
      </c>
      <c r="G170" s="235"/>
      <c r="H170" s="238">
        <v>12.375</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159</v>
      </c>
      <c r="AU170" s="244" t="s">
        <v>153</v>
      </c>
      <c r="AV170" s="14" t="s">
        <v>153</v>
      </c>
      <c r="AW170" s="14" t="s">
        <v>35</v>
      </c>
      <c r="AX170" s="14" t="s">
        <v>73</v>
      </c>
      <c r="AY170" s="244" t="s">
        <v>143</v>
      </c>
    </row>
    <row r="171" s="14" customFormat="1">
      <c r="A171" s="14"/>
      <c r="B171" s="234"/>
      <c r="C171" s="235"/>
      <c r="D171" s="218" t="s">
        <v>159</v>
      </c>
      <c r="E171" s="236" t="s">
        <v>19</v>
      </c>
      <c r="F171" s="237" t="s">
        <v>228</v>
      </c>
      <c r="G171" s="235"/>
      <c r="H171" s="238">
        <v>1.782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73</v>
      </c>
      <c r="AY171" s="244" t="s">
        <v>143</v>
      </c>
    </row>
    <row r="172" s="14" customFormat="1">
      <c r="A172" s="14"/>
      <c r="B172" s="234"/>
      <c r="C172" s="235"/>
      <c r="D172" s="218" t="s">
        <v>159</v>
      </c>
      <c r="E172" s="236" t="s">
        <v>19</v>
      </c>
      <c r="F172" s="237" t="s">
        <v>229</v>
      </c>
      <c r="G172" s="235"/>
      <c r="H172" s="238">
        <v>3.8279999999999998</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73</v>
      </c>
      <c r="AY172" s="244" t="s">
        <v>143</v>
      </c>
    </row>
    <row r="173" s="14" customFormat="1">
      <c r="A173" s="14"/>
      <c r="B173" s="234"/>
      <c r="C173" s="235"/>
      <c r="D173" s="218" t="s">
        <v>159</v>
      </c>
      <c r="E173" s="236" t="s">
        <v>19</v>
      </c>
      <c r="F173" s="237" t="s">
        <v>230</v>
      </c>
      <c r="G173" s="235"/>
      <c r="H173" s="238">
        <v>0.98999999999999999</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159</v>
      </c>
      <c r="AU173" s="244" t="s">
        <v>153</v>
      </c>
      <c r="AV173" s="14" t="s">
        <v>153</v>
      </c>
      <c r="AW173" s="14" t="s">
        <v>35</v>
      </c>
      <c r="AX173" s="14" t="s">
        <v>73</v>
      </c>
      <c r="AY173" s="244" t="s">
        <v>143</v>
      </c>
    </row>
    <row r="174" s="13" customFormat="1">
      <c r="A174" s="13"/>
      <c r="B174" s="224"/>
      <c r="C174" s="225"/>
      <c r="D174" s="218" t="s">
        <v>159</v>
      </c>
      <c r="E174" s="226" t="s">
        <v>19</v>
      </c>
      <c r="F174" s="227" t="s">
        <v>231</v>
      </c>
      <c r="G174" s="225"/>
      <c r="H174" s="226" t="s">
        <v>19</v>
      </c>
      <c r="I174" s="228"/>
      <c r="J174" s="225"/>
      <c r="K174" s="225"/>
      <c r="L174" s="229"/>
      <c r="M174" s="230"/>
      <c r="N174" s="231"/>
      <c r="O174" s="231"/>
      <c r="P174" s="231"/>
      <c r="Q174" s="231"/>
      <c r="R174" s="231"/>
      <c r="S174" s="231"/>
      <c r="T174" s="232"/>
      <c r="U174" s="13"/>
      <c r="V174" s="13"/>
      <c r="W174" s="13"/>
      <c r="X174" s="13"/>
      <c r="Y174" s="13"/>
      <c r="Z174" s="13"/>
      <c r="AA174" s="13"/>
      <c r="AB174" s="13"/>
      <c r="AC174" s="13"/>
      <c r="AD174" s="13"/>
      <c r="AE174" s="13"/>
      <c r="AT174" s="233" t="s">
        <v>159</v>
      </c>
      <c r="AU174" s="233" t="s">
        <v>153</v>
      </c>
      <c r="AV174" s="13" t="s">
        <v>81</v>
      </c>
      <c r="AW174" s="13" t="s">
        <v>35</v>
      </c>
      <c r="AX174" s="13" t="s">
        <v>73</v>
      </c>
      <c r="AY174" s="233" t="s">
        <v>143</v>
      </c>
    </row>
    <row r="175" s="14" customFormat="1">
      <c r="A175" s="14"/>
      <c r="B175" s="234"/>
      <c r="C175" s="235"/>
      <c r="D175" s="218" t="s">
        <v>159</v>
      </c>
      <c r="E175" s="236" t="s">
        <v>19</v>
      </c>
      <c r="F175" s="237" t="s">
        <v>232</v>
      </c>
      <c r="G175" s="235"/>
      <c r="H175" s="238">
        <v>8.0500000000000007</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159</v>
      </c>
      <c r="AU175" s="244" t="s">
        <v>153</v>
      </c>
      <c r="AV175" s="14" t="s">
        <v>153</v>
      </c>
      <c r="AW175" s="14" t="s">
        <v>35</v>
      </c>
      <c r="AX175" s="14" t="s">
        <v>73</v>
      </c>
      <c r="AY175" s="244" t="s">
        <v>143</v>
      </c>
    </row>
    <row r="176" s="13" customFormat="1">
      <c r="A176" s="13"/>
      <c r="B176" s="224"/>
      <c r="C176" s="225"/>
      <c r="D176" s="218" t="s">
        <v>159</v>
      </c>
      <c r="E176" s="226" t="s">
        <v>19</v>
      </c>
      <c r="F176" s="227" t="s">
        <v>233</v>
      </c>
      <c r="G176" s="225"/>
      <c r="H176" s="226" t="s">
        <v>19</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159</v>
      </c>
      <c r="AU176" s="233" t="s">
        <v>153</v>
      </c>
      <c r="AV176" s="13" t="s">
        <v>81</v>
      </c>
      <c r="AW176" s="13" t="s">
        <v>35</v>
      </c>
      <c r="AX176" s="13" t="s">
        <v>73</v>
      </c>
      <c r="AY176" s="233" t="s">
        <v>143</v>
      </c>
    </row>
    <row r="177" s="13" customFormat="1">
      <c r="A177" s="13"/>
      <c r="B177" s="224"/>
      <c r="C177" s="225"/>
      <c r="D177" s="218" t="s">
        <v>159</v>
      </c>
      <c r="E177" s="226" t="s">
        <v>19</v>
      </c>
      <c r="F177" s="227" t="s">
        <v>210</v>
      </c>
      <c r="G177" s="225"/>
      <c r="H177" s="226" t="s">
        <v>19</v>
      </c>
      <c r="I177" s="228"/>
      <c r="J177" s="225"/>
      <c r="K177" s="225"/>
      <c r="L177" s="229"/>
      <c r="M177" s="230"/>
      <c r="N177" s="231"/>
      <c r="O177" s="231"/>
      <c r="P177" s="231"/>
      <c r="Q177" s="231"/>
      <c r="R177" s="231"/>
      <c r="S177" s="231"/>
      <c r="T177" s="232"/>
      <c r="U177" s="13"/>
      <c r="V177" s="13"/>
      <c r="W177" s="13"/>
      <c r="X177" s="13"/>
      <c r="Y177" s="13"/>
      <c r="Z177" s="13"/>
      <c r="AA177" s="13"/>
      <c r="AB177" s="13"/>
      <c r="AC177" s="13"/>
      <c r="AD177" s="13"/>
      <c r="AE177" s="13"/>
      <c r="AT177" s="233" t="s">
        <v>159</v>
      </c>
      <c r="AU177" s="233" t="s">
        <v>153</v>
      </c>
      <c r="AV177" s="13" t="s">
        <v>81</v>
      </c>
      <c r="AW177" s="13" t="s">
        <v>35</v>
      </c>
      <c r="AX177" s="13" t="s">
        <v>73</v>
      </c>
      <c r="AY177" s="233" t="s">
        <v>143</v>
      </c>
    </row>
    <row r="178" s="14" customFormat="1">
      <c r="A178" s="14"/>
      <c r="B178" s="234"/>
      <c r="C178" s="235"/>
      <c r="D178" s="218" t="s">
        <v>159</v>
      </c>
      <c r="E178" s="236" t="s">
        <v>19</v>
      </c>
      <c r="F178" s="237" t="s">
        <v>234</v>
      </c>
      <c r="G178" s="235"/>
      <c r="H178" s="238">
        <v>4.4550000000000001</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159</v>
      </c>
      <c r="AU178" s="244" t="s">
        <v>153</v>
      </c>
      <c r="AV178" s="14" t="s">
        <v>153</v>
      </c>
      <c r="AW178" s="14" t="s">
        <v>35</v>
      </c>
      <c r="AX178" s="14" t="s">
        <v>73</v>
      </c>
      <c r="AY178" s="244" t="s">
        <v>143</v>
      </c>
    </row>
    <row r="179" s="14" customFormat="1">
      <c r="A179" s="14"/>
      <c r="B179" s="234"/>
      <c r="C179" s="235"/>
      <c r="D179" s="218" t="s">
        <v>159</v>
      </c>
      <c r="E179" s="236" t="s">
        <v>19</v>
      </c>
      <c r="F179" s="237" t="s">
        <v>235</v>
      </c>
      <c r="G179" s="235"/>
      <c r="H179" s="238">
        <v>2.9700000000000002</v>
      </c>
      <c r="I179" s="239"/>
      <c r="J179" s="235"/>
      <c r="K179" s="235"/>
      <c r="L179" s="240"/>
      <c r="M179" s="241"/>
      <c r="N179" s="242"/>
      <c r="O179" s="242"/>
      <c r="P179" s="242"/>
      <c r="Q179" s="242"/>
      <c r="R179" s="242"/>
      <c r="S179" s="242"/>
      <c r="T179" s="243"/>
      <c r="U179" s="14"/>
      <c r="V179" s="14"/>
      <c r="W179" s="14"/>
      <c r="X179" s="14"/>
      <c r="Y179" s="14"/>
      <c r="Z179" s="14"/>
      <c r="AA179" s="14"/>
      <c r="AB179" s="14"/>
      <c r="AC179" s="14"/>
      <c r="AD179" s="14"/>
      <c r="AE179" s="14"/>
      <c r="AT179" s="244" t="s">
        <v>159</v>
      </c>
      <c r="AU179" s="244" t="s">
        <v>153</v>
      </c>
      <c r="AV179" s="14" t="s">
        <v>153</v>
      </c>
      <c r="AW179" s="14" t="s">
        <v>35</v>
      </c>
      <c r="AX179" s="14" t="s">
        <v>73</v>
      </c>
      <c r="AY179" s="244" t="s">
        <v>143</v>
      </c>
    </row>
    <row r="180" s="14" customFormat="1">
      <c r="A180" s="14"/>
      <c r="B180" s="234"/>
      <c r="C180" s="235"/>
      <c r="D180" s="218" t="s">
        <v>159</v>
      </c>
      <c r="E180" s="236" t="s">
        <v>19</v>
      </c>
      <c r="F180" s="237" t="s">
        <v>236</v>
      </c>
      <c r="G180" s="235"/>
      <c r="H180" s="238">
        <v>2.4750000000000001</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73</v>
      </c>
      <c r="AY180" s="244" t="s">
        <v>143</v>
      </c>
    </row>
    <row r="181" s="14" customFormat="1">
      <c r="A181" s="14"/>
      <c r="B181" s="234"/>
      <c r="C181" s="235"/>
      <c r="D181" s="218" t="s">
        <v>159</v>
      </c>
      <c r="E181" s="236" t="s">
        <v>19</v>
      </c>
      <c r="F181" s="237" t="s">
        <v>237</v>
      </c>
      <c r="G181" s="235"/>
      <c r="H181" s="238">
        <v>0.59399999999999997</v>
      </c>
      <c r="I181" s="239"/>
      <c r="J181" s="235"/>
      <c r="K181" s="235"/>
      <c r="L181" s="240"/>
      <c r="M181" s="241"/>
      <c r="N181" s="242"/>
      <c r="O181" s="242"/>
      <c r="P181" s="242"/>
      <c r="Q181" s="242"/>
      <c r="R181" s="242"/>
      <c r="S181" s="242"/>
      <c r="T181" s="243"/>
      <c r="U181" s="14"/>
      <c r="V181" s="14"/>
      <c r="W181" s="14"/>
      <c r="X181" s="14"/>
      <c r="Y181" s="14"/>
      <c r="Z181" s="14"/>
      <c r="AA181" s="14"/>
      <c r="AB181" s="14"/>
      <c r="AC181" s="14"/>
      <c r="AD181" s="14"/>
      <c r="AE181" s="14"/>
      <c r="AT181" s="244" t="s">
        <v>159</v>
      </c>
      <c r="AU181" s="244" t="s">
        <v>153</v>
      </c>
      <c r="AV181" s="14" t="s">
        <v>153</v>
      </c>
      <c r="AW181" s="14" t="s">
        <v>35</v>
      </c>
      <c r="AX181" s="14" t="s">
        <v>73</v>
      </c>
      <c r="AY181" s="244" t="s">
        <v>143</v>
      </c>
    </row>
    <row r="182" s="14" customFormat="1">
      <c r="A182" s="14"/>
      <c r="B182" s="234"/>
      <c r="C182" s="235"/>
      <c r="D182" s="218" t="s">
        <v>159</v>
      </c>
      <c r="E182" s="236" t="s">
        <v>19</v>
      </c>
      <c r="F182" s="237" t="s">
        <v>238</v>
      </c>
      <c r="G182" s="235"/>
      <c r="H182" s="238">
        <v>0.79200000000000004</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159</v>
      </c>
      <c r="AU182" s="244" t="s">
        <v>153</v>
      </c>
      <c r="AV182" s="14" t="s">
        <v>153</v>
      </c>
      <c r="AW182" s="14" t="s">
        <v>35</v>
      </c>
      <c r="AX182" s="14" t="s">
        <v>73</v>
      </c>
      <c r="AY182" s="244" t="s">
        <v>143</v>
      </c>
    </row>
    <row r="183" s="14" customFormat="1">
      <c r="A183" s="14"/>
      <c r="B183" s="234"/>
      <c r="C183" s="235"/>
      <c r="D183" s="218" t="s">
        <v>159</v>
      </c>
      <c r="E183" s="236" t="s">
        <v>19</v>
      </c>
      <c r="F183" s="237" t="s">
        <v>239</v>
      </c>
      <c r="G183" s="235"/>
      <c r="H183" s="238">
        <v>0.495</v>
      </c>
      <c r="I183" s="239"/>
      <c r="J183" s="235"/>
      <c r="K183" s="235"/>
      <c r="L183" s="240"/>
      <c r="M183" s="241"/>
      <c r="N183" s="242"/>
      <c r="O183" s="242"/>
      <c r="P183" s="242"/>
      <c r="Q183" s="242"/>
      <c r="R183" s="242"/>
      <c r="S183" s="242"/>
      <c r="T183" s="243"/>
      <c r="U183" s="14"/>
      <c r="V183" s="14"/>
      <c r="W183" s="14"/>
      <c r="X183" s="14"/>
      <c r="Y183" s="14"/>
      <c r="Z183" s="14"/>
      <c r="AA183" s="14"/>
      <c r="AB183" s="14"/>
      <c r="AC183" s="14"/>
      <c r="AD183" s="14"/>
      <c r="AE183" s="14"/>
      <c r="AT183" s="244" t="s">
        <v>159</v>
      </c>
      <c r="AU183" s="244" t="s">
        <v>153</v>
      </c>
      <c r="AV183" s="14" t="s">
        <v>153</v>
      </c>
      <c r="AW183" s="14" t="s">
        <v>35</v>
      </c>
      <c r="AX183" s="14" t="s">
        <v>73</v>
      </c>
      <c r="AY183" s="244" t="s">
        <v>143</v>
      </c>
    </row>
    <row r="184" s="13" customFormat="1">
      <c r="A184" s="13"/>
      <c r="B184" s="224"/>
      <c r="C184" s="225"/>
      <c r="D184" s="218" t="s">
        <v>159</v>
      </c>
      <c r="E184" s="226" t="s">
        <v>19</v>
      </c>
      <c r="F184" s="227" t="s">
        <v>240</v>
      </c>
      <c r="G184" s="225"/>
      <c r="H184" s="226" t="s">
        <v>19</v>
      </c>
      <c r="I184" s="228"/>
      <c r="J184" s="225"/>
      <c r="K184" s="225"/>
      <c r="L184" s="229"/>
      <c r="M184" s="230"/>
      <c r="N184" s="231"/>
      <c r="O184" s="231"/>
      <c r="P184" s="231"/>
      <c r="Q184" s="231"/>
      <c r="R184" s="231"/>
      <c r="S184" s="231"/>
      <c r="T184" s="232"/>
      <c r="U184" s="13"/>
      <c r="V184" s="13"/>
      <c r="W184" s="13"/>
      <c r="X184" s="13"/>
      <c r="Y184" s="13"/>
      <c r="Z184" s="13"/>
      <c r="AA184" s="13"/>
      <c r="AB184" s="13"/>
      <c r="AC184" s="13"/>
      <c r="AD184" s="13"/>
      <c r="AE184" s="13"/>
      <c r="AT184" s="233" t="s">
        <v>159</v>
      </c>
      <c r="AU184" s="233" t="s">
        <v>153</v>
      </c>
      <c r="AV184" s="13" t="s">
        <v>81</v>
      </c>
      <c r="AW184" s="13" t="s">
        <v>35</v>
      </c>
      <c r="AX184" s="13" t="s">
        <v>73</v>
      </c>
      <c r="AY184" s="233" t="s">
        <v>143</v>
      </c>
    </row>
    <row r="185" s="14" customFormat="1">
      <c r="A185" s="14"/>
      <c r="B185" s="234"/>
      <c r="C185" s="235"/>
      <c r="D185" s="218" t="s">
        <v>159</v>
      </c>
      <c r="E185" s="236" t="s">
        <v>19</v>
      </c>
      <c r="F185" s="237" t="s">
        <v>241</v>
      </c>
      <c r="G185" s="235"/>
      <c r="H185" s="238">
        <v>1.617</v>
      </c>
      <c r="I185" s="239"/>
      <c r="J185" s="235"/>
      <c r="K185" s="235"/>
      <c r="L185" s="240"/>
      <c r="M185" s="241"/>
      <c r="N185" s="242"/>
      <c r="O185" s="242"/>
      <c r="P185" s="242"/>
      <c r="Q185" s="242"/>
      <c r="R185" s="242"/>
      <c r="S185" s="242"/>
      <c r="T185" s="243"/>
      <c r="U185" s="14"/>
      <c r="V185" s="14"/>
      <c r="W185" s="14"/>
      <c r="X185" s="14"/>
      <c r="Y185" s="14"/>
      <c r="Z185" s="14"/>
      <c r="AA185" s="14"/>
      <c r="AB185" s="14"/>
      <c r="AC185" s="14"/>
      <c r="AD185" s="14"/>
      <c r="AE185" s="14"/>
      <c r="AT185" s="244" t="s">
        <v>159</v>
      </c>
      <c r="AU185" s="244" t="s">
        <v>153</v>
      </c>
      <c r="AV185" s="14" t="s">
        <v>153</v>
      </c>
      <c r="AW185" s="14" t="s">
        <v>35</v>
      </c>
      <c r="AX185" s="14" t="s">
        <v>73</v>
      </c>
      <c r="AY185" s="244" t="s">
        <v>143</v>
      </c>
    </row>
    <row r="186" s="15" customFormat="1">
      <c r="A186" s="15"/>
      <c r="B186" s="245"/>
      <c r="C186" s="246"/>
      <c r="D186" s="218" t="s">
        <v>159</v>
      </c>
      <c r="E186" s="247" t="s">
        <v>19</v>
      </c>
      <c r="F186" s="248" t="s">
        <v>179</v>
      </c>
      <c r="G186" s="246"/>
      <c r="H186" s="249">
        <v>385.63799999999998</v>
      </c>
      <c r="I186" s="250"/>
      <c r="J186" s="246"/>
      <c r="K186" s="246"/>
      <c r="L186" s="251"/>
      <c r="M186" s="252"/>
      <c r="N186" s="253"/>
      <c r="O186" s="253"/>
      <c r="P186" s="253"/>
      <c r="Q186" s="253"/>
      <c r="R186" s="253"/>
      <c r="S186" s="253"/>
      <c r="T186" s="254"/>
      <c r="U186" s="15"/>
      <c r="V186" s="15"/>
      <c r="W186" s="15"/>
      <c r="X186" s="15"/>
      <c r="Y186" s="15"/>
      <c r="Z186" s="15"/>
      <c r="AA186" s="15"/>
      <c r="AB186" s="15"/>
      <c r="AC186" s="15"/>
      <c r="AD186" s="15"/>
      <c r="AE186" s="15"/>
      <c r="AT186" s="255" t="s">
        <v>159</v>
      </c>
      <c r="AU186" s="255" t="s">
        <v>153</v>
      </c>
      <c r="AV186" s="15" t="s">
        <v>152</v>
      </c>
      <c r="AW186" s="15" t="s">
        <v>35</v>
      </c>
      <c r="AX186" s="15" t="s">
        <v>81</v>
      </c>
      <c r="AY186" s="255" t="s">
        <v>143</v>
      </c>
    </row>
    <row r="187" s="2" customFormat="1" ht="14.4" customHeight="1">
      <c r="A187" s="39"/>
      <c r="B187" s="40"/>
      <c r="C187" s="205" t="s">
        <v>242</v>
      </c>
      <c r="D187" s="205" t="s">
        <v>147</v>
      </c>
      <c r="E187" s="206" t="s">
        <v>243</v>
      </c>
      <c r="F187" s="207" t="s">
        <v>244</v>
      </c>
      <c r="G187" s="208" t="s">
        <v>150</v>
      </c>
      <c r="H187" s="209">
        <v>385.63799999999998</v>
      </c>
      <c r="I187" s="210"/>
      <c r="J187" s="211">
        <f>ROUND(I187*H187,2)</f>
        <v>0</v>
      </c>
      <c r="K187" s="207" t="s">
        <v>151</v>
      </c>
      <c r="L187" s="45"/>
      <c r="M187" s="212" t="s">
        <v>19</v>
      </c>
      <c r="N187" s="213" t="s">
        <v>45</v>
      </c>
      <c r="O187" s="85"/>
      <c r="P187" s="214">
        <f>O187*H187</f>
        <v>0</v>
      </c>
      <c r="Q187" s="214">
        <v>0.0054599999999999996</v>
      </c>
      <c r="R187" s="214">
        <f>Q187*H187</f>
        <v>2.1055834799999995</v>
      </c>
      <c r="S187" s="214">
        <v>0</v>
      </c>
      <c r="T187" s="215">
        <f>S187*H187</f>
        <v>0</v>
      </c>
      <c r="U187" s="39"/>
      <c r="V187" s="39"/>
      <c r="W187" s="39"/>
      <c r="X187" s="39"/>
      <c r="Y187" s="39"/>
      <c r="Z187" s="39"/>
      <c r="AA187" s="39"/>
      <c r="AB187" s="39"/>
      <c r="AC187" s="39"/>
      <c r="AD187" s="39"/>
      <c r="AE187" s="39"/>
      <c r="AR187" s="216" t="s">
        <v>152</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152</v>
      </c>
      <c r="BM187" s="216" t="s">
        <v>245</v>
      </c>
    </row>
    <row r="188" s="2" customFormat="1">
      <c r="A188" s="39"/>
      <c r="B188" s="40"/>
      <c r="C188" s="41"/>
      <c r="D188" s="218" t="s">
        <v>155</v>
      </c>
      <c r="E188" s="41"/>
      <c r="F188" s="219" t="s">
        <v>246</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247</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3" customFormat="1">
      <c r="A190" s="13"/>
      <c r="B190" s="224"/>
      <c r="C190" s="225"/>
      <c r="D190" s="218" t="s">
        <v>159</v>
      </c>
      <c r="E190" s="226" t="s">
        <v>19</v>
      </c>
      <c r="F190" s="227" t="s">
        <v>206</v>
      </c>
      <c r="G190" s="225"/>
      <c r="H190" s="226" t="s">
        <v>19</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159</v>
      </c>
      <c r="AU190" s="233" t="s">
        <v>153</v>
      </c>
      <c r="AV190" s="13" t="s">
        <v>81</v>
      </c>
      <c r="AW190" s="13" t="s">
        <v>35</v>
      </c>
      <c r="AX190" s="13" t="s">
        <v>73</v>
      </c>
      <c r="AY190" s="233" t="s">
        <v>143</v>
      </c>
    </row>
    <row r="191" s="14" customFormat="1">
      <c r="A191" s="14"/>
      <c r="B191" s="234"/>
      <c r="C191" s="235"/>
      <c r="D191" s="218" t="s">
        <v>159</v>
      </c>
      <c r="E191" s="236" t="s">
        <v>19</v>
      </c>
      <c r="F191" s="237" t="s">
        <v>207</v>
      </c>
      <c r="G191" s="235"/>
      <c r="H191" s="238">
        <v>49.799999999999997</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35</v>
      </c>
      <c r="AX191" s="14" t="s">
        <v>73</v>
      </c>
      <c r="AY191" s="244" t="s">
        <v>143</v>
      </c>
    </row>
    <row r="192" s="13" customFormat="1">
      <c r="A192" s="13"/>
      <c r="B192" s="224"/>
      <c r="C192" s="225"/>
      <c r="D192" s="218" t="s">
        <v>159</v>
      </c>
      <c r="E192" s="226" t="s">
        <v>19</v>
      </c>
      <c r="F192" s="227" t="s">
        <v>208</v>
      </c>
      <c r="G192" s="225"/>
      <c r="H192" s="226" t="s">
        <v>19</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159</v>
      </c>
      <c r="AU192" s="233" t="s">
        <v>153</v>
      </c>
      <c r="AV192" s="13" t="s">
        <v>81</v>
      </c>
      <c r="AW192" s="13" t="s">
        <v>35</v>
      </c>
      <c r="AX192" s="13" t="s">
        <v>73</v>
      </c>
      <c r="AY192" s="233" t="s">
        <v>143</v>
      </c>
    </row>
    <row r="193" s="14" customFormat="1">
      <c r="A193" s="14"/>
      <c r="B193" s="234"/>
      <c r="C193" s="235"/>
      <c r="D193" s="218" t="s">
        <v>159</v>
      </c>
      <c r="E193" s="236" t="s">
        <v>19</v>
      </c>
      <c r="F193" s="237" t="s">
        <v>209</v>
      </c>
      <c r="G193" s="235"/>
      <c r="H193" s="238">
        <v>314.375</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159</v>
      </c>
      <c r="AU193" s="244" t="s">
        <v>153</v>
      </c>
      <c r="AV193" s="14" t="s">
        <v>153</v>
      </c>
      <c r="AW193" s="14" t="s">
        <v>35</v>
      </c>
      <c r="AX193" s="14" t="s">
        <v>73</v>
      </c>
      <c r="AY193" s="244" t="s">
        <v>143</v>
      </c>
    </row>
    <row r="194" s="13" customFormat="1">
      <c r="A194" s="13"/>
      <c r="B194" s="224"/>
      <c r="C194" s="225"/>
      <c r="D194" s="218" t="s">
        <v>159</v>
      </c>
      <c r="E194" s="226" t="s">
        <v>19</v>
      </c>
      <c r="F194" s="227" t="s">
        <v>210</v>
      </c>
      <c r="G194" s="225"/>
      <c r="H194" s="226" t="s">
        <v>19</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159</v>
      </c>
      <c r="AU194" s="233" t="s">
        <v>153</v>
      </c>
      <c r="AV194" s="13" t="s">
        <v>81</v>
      </c>
      <c r="AW194" s="13" t="s">
        <v>35</v>
      </c>
      <c r="AX194" s="13" t="s">
        <v>73</v>
      </c>
      <c r="AY194" s="233" t="s">
        <v>143</v>
      </c>
    </row>
    <row r="195" s="14" customFormat="1">
      <c r="A195" s="14"/>
      <c r="B195" s="234"/>
      <c r="C195" s="235"/>
      <c r="D195" s="218" t="s">
        <v>159</v>
      </c>
      <c r="E195" s="236" t="s">
        <v>19</v>
      </c>
      <c r="F195" s="237" t="s">
        <v>211</v>
      </c>
      <c r="G195" s="235"/>
      <c r="H195" s="238">
        <v>-20.25</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159</v>
      </c>
      <c r="AU195" s="244" t="s">
        <v>153</v>
      </c>
      <c r="AV195" s="14" t="s">
        <v>153</v>
      </c>
      <c r="AW195" s="14" t="s">
        <v>35</v>
      </c>
      <c r="AX195" s="14" t="s">
        <v>73</v>
      </c>
      <c r="AY195" s="244" t="s">
        <v>143</v>
      </c>
    </row>
    <row r="196" s="14" customFormat="1">
      <c r="A196" s="14"/>
      <c r="B196" s="234"/>
      <c r="C196" s="235"/>
      <c r="D196" s="218" t="s">
        <v>159</v>
      </c>
      <c r="E196" s="236" t="s">
        <v>19</v>
      </c>
      <c r="F196" s="237" t="s">
        <v>212</v>
      </c>
      <c r="G196" s="235"/>
      <c r="H196" s="238">
        <v>-13.5</v>
      </c>
      <c r="I196" s="239"/>
      <c r="J196" s="235"/>
      <c r="K196" s="235"/>
      <c r="L196" s="240"/>
      <c r="M196" s="241"/>
      <c r="N196" s="242"/>
      <c r="O196" s="242"/>
      <c r="P196" s="242"/>
      <c r="Q196" s="242"/>
      <c r="R196" s="242"/>
      <c r="S196" s="242"/>
      <c r="T196" s="243"/>
      <c r="U196" s="14"/>
      <c r="V196" s="14"/>
      <c r="W196" s="14"/>
      <c r="X196" s="14"/>
      <c r="Y196" s="14"/>
      <c r="Z196" s="14"/>
      <c r="AA196" s="14"/>
      <c r="AB196" s="14"/>
      <c r="AC196" s="14"/>
      <c r="AD196" s="14"/>
      <c r="AE196" s="14"/>
      <c r="AT196" s="244" t="s">
        <v>159</v>
      </c>
      <c r="AU196" s="244" t="s">
        <v>153</v>
      </c>
      <c r="AV196" s="14" t="s">
        <v>153</v>
      </c>
      <c r="AW196" s="14" t="s">
        <v>35</v>
      </c>
      <c r="AX196" s="14" t="s">
        <v>73</v>
      </c>
      <c r="AY196" s="244" t="s">
        <v>143</v>
      </c>
    </row>
    <row r="197" s="14" customFormat="1">
      <c r="A197" s="14"/>
      <c r="B197" s="234"/>
      <c r="C197" s="235"/>
      <c r="D197" s="218" t="s">
        <v>159</v>
      </c>
      <c r="E197" s="236" t="s">
        <v>19</v>
      </c>
      <c r="F197" s="237" t="s">
        <v>213</v>
      </c>
      <c r="G197" s="235"/>
      <c r="H197" s="238">
        <v>-11.25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159</v>
      </c>
      <c r="AU197" s="244" t="s">
        <v>153</v>
      </c>
      <c r="AV197" s="14" t="s">
        <v>153</v>
      </c>
      <c r="AW197" s="14" t="s">
        <v>35</v>
      </c>
      <c r="AX197" s="14" t="s">
        <v>73</v>
      </c>
      <c r="AY197" s="244" t="s">
        <v>143</v>
      </c>
    </row>
    <row r="198" s="14" customFormat="1">
      <c r="A198" s="14"/>
      <c r="B198" s="234"/>
      <c r="C198" s="235"/>
      <c r="D198" s="218" t="s">
        <v>159</v>
      </c>
      <c r="E198" s="236" t="s">
        <v>19</v>
      </c>
      <c r="F198" s="237" t="s">
        <v>214</v>
      </c>
      <c r="G198" s="235"/>
      <c r="H198" s="238">
        <v>-0.81000000000000005</v>
      </c>
      <c r="I198" s="239"/>
      <c r="J198" s="235"/>
      <c r="K198" s="235"/>
      <c r="L198" s="240"/>
      <c r="M198" s="241"/>
      <c r="N198" s="242"/>
      <c r="O198" s="242"/>
      <c r="P198" s="242"/>
      <c r="Q198" s="242"/>
      <c r="R198" s="242"/>
      <c r="S198" s="242"/>
      <c r="T198" s="243"/>
      <c r="U198" s="14"/>
      <c r="V198" s="14"/>
      <c r="W198" s="14"/>
      <c r="X198" s="14"/>
      <c r="Y198" s="14"/>
      <c r="Z198" s="14"/>
      <c r="AA198" s="14"/>
      <c r="AB198" s="14"/>
      <c r="AC198" s="14"/>
      <c r="AD198" s="14"/>
      <c r="AE198" s="14"/>
      <c r="AT198" s="244" t="s">
        <v>159</v>
      </c>
      <c r="AU198" s="244" t="s">
        <v>153</v>
      </c>
      <c r="AV198" s="14" t="s">
        <v>153</v>
      </c>
      <c r="AW198" s="14" t="s">
        <v>35</v>
      </c>
      <c r="AX198" s="14" t="s">
        <v>73</v>
      </c>
      <c r="AY198" s="244" t="s">
        <v>143</v>
      </c>
    </row>
    <row r="199" s="14" customFormat="1">
      <c r="A199" s="14"/>
      <c r="B199" s="234"/>
      <c r="C199" s="235"/>
      <c r="D199" s="218" t="s">
        <v>159</v>
      </c>
      <c r="E199" s="236" t="s">
        <v>19</v>
      </c>
      <c r="F199" s="237" t="s">
        <v>215</v>
      </c>
      <c r="G199" s="235"/>
      <c r="H199" s="238">
        <v>-5.5199999999999996</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159</v>
      </c>
      <c r="AU199" s="244" t="s">
        <v>153</v>
      </c>
      <c r="AV199" s="14" t="s">
        <v>153</v>
      </c>
      <c r="AW199" s="14" t="s">
        <v>35</v>
      </c>
      <c r="AX199" s="14" t="s">
        <v>73</v>
      </c>
      <c r="AY199" s="244" t="s">
        <v>143</v>
      </c>
    </row>
    <row r="200" s="14" customFormat="1">
      <c r="A200" s="14"/>
      <c r="B200" s="234"/>
      <c r="C200" s="235"/>
      <c r="D200" s="218" t="s">
        <v>159</v>
      </c>
      <c r="E200" s="236" t="s">
        <v>19</v>
      </c>
      <c r="F200" s="237" t="s">
        <v>216</v>
      </c>
      <c r="G200" s="235"/>
      <c r="H200" s="238">
        <v>-1.125</v>
      </c>
      <c r="I200" s="239"/>
      <c r="J200" s="235"/>
      <c r="K200" s="235"/>
      <c r="L200" s="240"/>
      <c r="M200" s="241"/>
      <c r="N200" s="242"/>
      <c r="O200" s="242"/>
      <c r="P200" s="242"/>
      <c r="Q200" s="242"/>
      <c r="R200" s="242"/>
      <c r="S200" s="242"/>
      <c r="T200" s="243"/>
      <c r="U200" s="14"/>
      <c r="V200" s="14"/>
      <c r="W200" s="14"/>
      <c r="X200" s="14"/>
      <c r="Y200" s="14"/>
      <c r="Z200" s="14"/>
      <c r="AA200" s="14"/>
      <c r="AB200" s="14"/>
      <c r="AC200" s="14"/>
      <c r="AD200" s="14"/>
      <c r="AE200" s="14"/>
      <c r="AT200" s="244" t="s">
        <v>159</v>
      </c>
      <c r="AU200" s="244" t="s">
        <v>153</v>
      </c>
      <c r="AV200" s="14" t="s">
        <v>153</v>
      </c>
      <c r="AW200" s="14" t="s">
        <v>35</v>
      </c>
      <c r="AX200" s="14" t="s">
        <v>73</v>
      </c>
      <c r="AY200" s="244" t="s">
        <v>143</v>
      </c>
    </row>
    <row r="201" s="13" customFormat="1">
      <c r="A201" s="13"/>
      <c r="B201" s="224"/>
      <c r="C201" s="225"/>
      <c r="D201" s="218" t="s">
        <v>159</v>
      </c>
      <c r="E201" s="226" t="s">
        <v>19</v>
      </c>
      <c r="F201" s="227" t="s">
        <v>217</v>
      </c>
      <c r="G201" s="225"/>
      <c r="H201" s="226" t="s">
        <v>19</v>
      </c>
      <c r="I201" s="228"/>
      <c r="J201" s="225"/>
      <c r="K201" s="225"/>
      <c r="L201" s="229"/>
      <c r="M201" s="230"/>
      <c r="N201" s="231"/>
      <c r="O201" s="231"/>
      <c r="P201" s="231"/>
      <c r="Q201" s="231"/>
      <c r="R201" s="231"/>
      <c r="S201" s="231"/>
      <c r="T201" s="232"/>
      <c r="U201" s="13"/>
      <c r="V201" s="13"/>
      <c r="W201" s="13"/>
      <c r="X201" s="13"/>
      <c r="Y201" s="13"/>
      <c r="Z201" s="13"/>
      <c r="AA201" s="13"/>
      <c r="AB201" s="13"/>
      <c r="AC201" s="13"/>
      <c r="AD201" s="13"/>
      <c r="AE201" s="13"/>
      <c r="AT201" s="233" t="s">
        <v>159</v>
      </c>
      <c r="AU201" s="233" t="s">
        <v>153</v>
      </c>
      <c r="AV201" s="13" t="s">
        <v>81</v>
      </c>
      <c r="AW201" s="13" t="s">
        <v>35</v>
      </c>
      <c r="AX201" s="13" t="s">
        <v>73</v>
      </c>
      <c r="AY201" s="233" t="s">
        <v>143</v>
      </c>
    </row>
    <row r="202" s="14" customFormat="1">
      <c r="A202" s="14"/>
      <c r="B202" s="234"/>
      <c r="C202" s="235"/>
      <c r="D202" s="218" t="s">
        <v>159</v>
      </c>
      <c r="E202" s="236" t="s">
        <v>19</v>
      </c>
      <c r="F202" s="237" t="s">
        <v>218</v>
      </c>
      <c r="G202" s="235"/>
      <c r="H202" s="238">
        <v>2.6000000000000001</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159</v>
      </c>
      <c r="AU202" s="244" t="s">
        <v>153</v>
      </c>
      <c r="AV202" s="14" t="s">
        <v>153</v>
      </c>
      <c r="AW202" s="14" t="s">
        <v>35</v>
      </c>
      <c r="AX202" s="14" t="s">
        <v>73</v>
      </c>
      <c r="AY202" s="244" t="s">
        <v>143</v>
      </c>
    </row>
    <row r="203" s="13" customFormat="1">
      <c r="A203" s="13"/>
      <c r="B203" s="224"/>
      <c r="C203" s="225"/>
      <c r="D203" s="218" t="s">
        <v>159</v>
      </c>
      <c r="E203" s="226" t="s">
        <v>19</v>
      </c>
      <c r="F203" s="227" t="s">
        <v>219</v>
      </c>
      <c r="G203" s="225"/>
      <c r="H203" s="226" t="s">
        <v>19</v>
      </c>
      <c r="I203" s="228"/>
      <c r="J203" s="225"/>
      <c r="K203" s="225"/>
      <c r="L203" s="229"/>
      <c r="M203" s="230"/>
      <c r="N203" s="231"/>
      <c r="O203" s="231"/>
      <c r="P203" s="231"/>
      <c r="Q203" s="231"/>
      <c r="R203" s="231"/>
      <c r="S203" s="231"/>
      <c r="T203" s="232"/>
      <c r="U203" s="13"/>
      <c r="V203" s="13"/>
      <c r="W203" s="13"/>
      <c r="X203" s="13"/>
      <c r="Y203" s="13"/>
      <c r="Z203" s="13"/>
      <c r="AA203" s="13"/>
      <c r="AB203" s="13"/>
      <c r="AC203" s="13"/>
      <c r="AD203" s="13"/>
      <c r="AE203" s="13"/>
      <c r="AT203" s="233" t="s">
        <v>159</v>
      </c>
      <c r="AU203" s="233" t="s">
        <v>153</v>
      </c>
      <c r="AV203" s="13" t="s">
        <v>81</v>
      </c>
      <c r="AW203" s="13" t="s">
        <v>35</v>
      </c>
      <c r="AX203" s="13" t="s">
        <v>73</v>
      </c>
      <c r="AY203" s="233" t="s">
        <v>143</v>
      </c>
    </row>
    <row r="204" s="14" customFormat="1">
      <c r="A204" s="14"/>
      <c r="B204" s="234"/>
      <c r="C204" s="235"/>
      <c r="D204" s="218" t="s">
        <v>159</v>
      </c>
      <c r="E204" s="236" t="s">
        <v>19</v>
      </c>
      <c r="F204" s="237" t="s">
        <v>220</v>
      </c>
      <c r="G204" s="235"/>
      <c r="H204" s="238">
        <v>1.2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159</v>
      </c>
      <c r="AU204" s="244" t="s">
        <v>153</v>
      </c>
      <c r="AV204" s="14" t="s">
        <v>153</v>
      </c>
      <c r="AW204" s="14" t="s">
        <v>35</v>
      </c>
      <c r="AX204" s="14" t="s">
        <v>73</v>
      </c>
      <c r="AY204" s="244" t="s">
        <v>143</v>
      </c>
    </row>
    <row r="205" s="13" customFormat="1">
      <c r="A205" s="13"/>
      <c r="B205" s="224"/>
      <c r="C205" s="225"/>
      <c r="D205" s="218" t="s">
        <v>159</v>
      </c>
      <c r="E205" s="226" t="s">
        <v>19</v>
      </c>
      <c r="F205" s="227" t="s">
        <v>221</v>
      </c>
      <c r="G205" s="225"/>
      <c r="H205" s="226" t="s">
        <v>19</v>
      </c>
      <c r="I205" s="228"/>
      <c r="J205" s="225"/>
      <c r="K205" s="225"/>
      <c r="L205" s="229"/>
      <c r="M205" s="230"/>
      <c r="N205" s="231"/>
      <c r="O205" s="231"/>
      <c r="P205" s="231"/>
      <c r="Q205" s="231"/>
      <c r="R205" s="231"/>
      <c r="S205" s="231"/>
      <c r="T205" s="232"/>
      <c r="U205" s="13"/>
      <c r="V205" s="13"/>
      <c r="W205" s="13"/>
      <c r="X205" s="13"/>
      <c r="Y205" s="13"/>
      <c r="Z205" s="13"/>
      <c r="AA205" s="13"/>
      <c r="AB205" s="13"/>
      <c r="AC205" s="13"/>
      <c r="AD205" s="13"/>
      <c r="AE205" s="13"/>
      <c r="AT205" s="233" t="s">
        <v>159</v>
      </c>
      <c r="AU205" s="233" t="s">
        <v>153</v>
      </c>
      <c r="AV205" s="13" t="s">
        <v>81</v>
      </c>
      <c r="AW205" s="13" t="s">
        <v>35</v>
      </c>
      <c r="AX205" s="13" t="s">
        <v>73</v>
      </c>
      <c r="AY205" s="233" t="s">
        <v>143</v>
      </c>
    </row>
    <row r="206" s="14" customFormat="1">
      <c r="A206" s="14"/>
      <c r="B206" s="234"/>
      <c r="C206" s="235"/>
      <c r="D206" s="218" t="s">
        <v>159</v>
      </c>
      <c r="E206" s="236" t="s">
        <v>19</v>
      </c>
      <c r="F206" s="237" t="s">
        <v>222</v>
      </c>
      <c r="G206" s="235"/>
      <c r="H206" s="238">
        <v>1.5</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73</v>
      </c>
      <c r="AY206" s="244" t="s">
        <v>143</v>
      </c>
    </row>
    <row r="207" s="13" customFormat="1">
      <c r="A207" s="13"/>
      <c r="B207" s="224"/>
      <c r="C207" s="225"/>
      <c r="D207" s="218" t="s">
        <v>159</v>
      </c>
      <c r="E207" s="226" t="s">
        <v>19</v>
      </c>
      <c r="F207" s="227" t="s">
        <v>223</v>
      </c>
      <c r="G207" s="225"/>
      <c r="H207" s="226" t="s">
        <v>19</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159</v>
      </c>
      <c r="AU207" s="233" t="s">
        <v>153</v>
      </c>
      <c r="AV207" s="13" t="s">
        <v>81</v>
      </c>
      <c r="AW207" s="13" t="s">
        <v>35</v>
      </c>
      <c r="AX207" s="13" t="s">
        <v>73</v>
      </c>
      <c r="AY207" s="233" t="s">
        <v>143</v>
      </c>
    </row>
    <row r="208" s="14" customFormat="1">
      <c r="A208" s="14"/>
      <c r="B208" s="234"/>
      <c r="C208" s="235"/>
      <c r="D208" s="218" t="s">
        <v>159</v>
      </c>
      <c r="E208" s="236" t="s">
        <v>19</v>
      </c>
      <c r="F208" s="237" t="s">
        <v>224</v>
      </c>
      <c r="G208" s="235"/>
      <c r="H208" s="238">
        <v>7.9000000000000004</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159</v>
      </c>
      <c r="AU208" s="244" t="s">
        <v>153</v>
      </c>
      <c r="AV208" s="14" t="s">
        <v>153</v>
      </c>
      <c r="AW208" s="14" t="s">
        <v>35</v>
      </c>
      <c r="AX208" s="14" t="s">
        <v>73</v>
      </c>
      <c r="AY208" s="244" t="s">
        <v>143</v>
      </c>
    </row>
    <row r="209" s="13" customFormat="1">
      <c r="A209" s="13"/>
      <c r="B209" s="224"/>
      <c r="C209" s="225"/>
      <c r="D209" s="218" t="s">
        <v>159</v>
      </c>
      <c r="E209" s="226" t="s">
        <v>19</v>
      </c>
      <c r="F209" s="227" t="s">
        <v>210</v>
      </c>
      <c r="G209" s="225"/>
      <c r="H209" s="226" t="s">
        <v>19</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159</v>
      </c>
      <c r="AU209" s="233" t="s">
        <v>153</v>
      </c>
      <c r="AV209" s="13" t="s">
        <v>81</v>
      </c>
      <c r="AW209" s="13" t="s">
        <v>35</v>
      </c>
      <c r="AX209" s="13" t="s">
        <v>73</v>
      </c>
      <c r="AY209" s="233" t="s">
        <v>143</v>
      </c>
    </row>
    <row r="210" s="14" customFormat="1">
      <c r="A210" s="14"/>
      <c r="B210" s="234"/>
      <c r="C210" s="235"/>
      <c r="D210" s="218" t="s">
        <v>159</v>
      </c>
      <c r="E210" s="236" t="s">
        <v>19</v>
      </c>
      <c r="F210" s="237" t="s">
        <v>225</v>
      </c>
      <c r="G210" s="235"/>
      <c r="H210" s="238">
        <v>13.365</v>
      </c>
      <c r="I210" s="239"/>
      <c r="J210" s="235"/>
      <c r="K210" s="235"/>
      <c r="L210" s="240"/>
      <c r="M210" s="241"/>
      <c r="N210" s="242"/>
      <c r="O210" s="242"/>
      <c r="P210" s="242"/>
      <c r="Q210" s="242"/>
      <c r="R210" s="242"/>
      <c r="S210" s="242"/>
      <c r="T210" s="243"/>
      <c r="U210" s="14"/>
      <c r="V210" s="14"/>
      <c r="W210" s="14"/>
      <c r="X210" s="14"/>
      <c r="Y210" s="14"/>
      <c r="Z210" s="14"/>
      <c r="AA210" s="14"/>
      <c r="AB210" s="14"/>
      <c r="AC210" s="14"/>
      <c r="AD210" s="14"/>
      <c r="AE210" s="14"/>
      <c r="AT210" s="244" t="s">
        <v>159</v>
      </c>
      <c r="AU210" s="244" t="s">
        <v>153</v>
      </c>
      <c r="AV210" s="14" t="s">
        <v>153</v>
      </c>
      <c r="AW210" s="14" t="s">
        <v>35</v>
      </c>
      <c r="AX210" s="14" t="s">
        <v>73</v>
      </c>
      <c r="AY210" s="244" t="s">
        <v>143</v>
      </c>
    </row>
    <row r="211" s="14" customFormat="1">
      <c r="A211" s="14"/>
      <c r="B211" s="234"/>
      <c r="C211" s="235"/>
      <c r="D211" s="218" t="s">
        <v>159</v>
      </c>
      <c r="E211" s="236" t="s">
        <v>19</v>
      </c>
      <c r="F211" s="237" t="s">
        <v>226</v>
      </c>
      <c r="G211" s="235"/>
      <c r="H211" s="238">
        <v>6.9299999999999997</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159</v>
      </c>
      <c r="AU211" s="244" t="s">
        <v>153</v>
      </c>
      <c r="AV211" s="14" t="s">
        <v>153</v>
      </c>
      <c r="AW211" s="14" t="s">
        <v>35</v>
      </c>
      <c r="AX211" s="14" t="s">
        <v>73</v>
      </c>
      <c r="AY211" s="244" t="s">
        <v>143</v>
      </c>
    </row>
    <row r="212" s="14" customFormat="1">
      <c r="A212" s="14"/>
      <c r="B212" s="234"/>
      <c r="C212" s="235"/>
      <c r="D212" s="218" t="s">
        <v>159</v>
      </c>
      <c r="E212" s="236" t="s">
        <v>19</v>
      </c>
      <c r="F212" s="237" t="s">
        <v>227</v>
      </c>
      <c r="G212" s="235"/>
      <c r="H212" s="238">
        <v>12.375</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159</v>
      </c>
      <c r="AU212" s="244" t="s">
        <v>153</v>
      </c>
      <c r="AV212" s="14" t="s">
        <v>153</v>
      </c>
      <c r="AW212" s="14" t="s">
        <v>35</v>
      </c>
      <c r="AX212" s="14" t="s">
        <v>73</v>
      </c>
      <c r="AY212" s="244" t="s">
        <v>143</v>
      </c>
    </row>
    <row r="213" s="14" customFormat="1">
      <c r="A213" s="14"/>
      <c r="B213" s="234"/>
      <c r="C213" s="235"/>
      <c r="D213" s="218" t="s">
        <v>159</v>
      </c>
      <c r="E213" s="236" t="s">
        <v>19</v>
      </c>
      <c r="F213" s="237" t="s">
        <v>228</v>
      </c>
      <c r="G213" s="235"/>
      <c r="H213" s="238">
        <v>1.782</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159</v>
      </c>
      <c r="AU213" s="244" t="s">
        <v>153</v>
      </c>
      <c r="AV213" s="14" t="s">
        <v>153</v>
      </c>
      <c r="AW213" s="14" t="s">
        <v>35</v>
      </c>
      <c r="AX213" s="14" t="s">
        <v>73</v>
      </c>
      <c r="AY213" s="244" t="s">
        <v>143</v>
      </c>
    </row>
    <row r="214" s="14" customFormat="1">
      <c r="A214" s="14"/>
      <c r="B214" s="234"/>
      <c r="C214" s="235"/>
      <c r="D214" s="218" t="s">
        <v>159</v>
      </c>
      <c r="E214" s="236" t="s">
        <v>19</v>
      </c>
      <c r="F214" s="237" t="s">
        <v>229</v>
      </c>
      <c r="G214" s="235"/>
      <c r="H214" s="238">
        <v>3.8279999999999998</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73</v>
      </c>
      <c r="AY214" s="244" t="s">
        <v>143</v>
      </c>
    </row>
    <row r="215" s="14" customFormat="1">
      <c r="A215" s="14"/>
      <c r="B215" s="234"/>
      <c r="C215" s="235"/>
      <c r="D215" s="218" t="s">
        <v>159</v>
      </c>
      <c r="E215" s="236" t="s">
        <v>19</v>
      </c>
      <c r="F215" s="237" t="s">
        <v>230</v>
      </c>
      <c r="G215" s="235"/>
      <c r="H215" s="238">
        <v>0.98999999999999999</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35</v>
      </c>
      <c r="AX215" s="14" t="s">
        <v>73</v>
      </c>
      <c r="AY215" s="244" t="s">
        <v>143</v>
      </c>
    </row>
    <row r="216" s="13" customFormat="1">
      <c r="A216" s="13"/>
      <c r="B216" s="224"/>
      <c r="C216" s="225"/>
      <c r="D216" s="218" t="s">
        <v>159</v>
      </c>
      <c r="E216" s="226" t="s">
        <v>19</v>
      </c>
      <c r="F216" s="227" t="s">
        <v>231</v>
      </c>
      <c r="G216" s="225"/>
      <c r="H216" s="226" t="s">
        <v>19</v>
      </c>
      <c r="I216" s="228"/>
      <c r="J216" s="225"/>
      <c r="K216" s="225"/>
      <c r="L216" s="229"/>
      <c r="M216" s="230"/>
      <c r="N216" s="231"/>
      <c r="O216" s="231"/>
      <c r="P216" s="231"/>
      <c r="Q216" s="231"/>
      <c r="R216" s="231"/>
      <c r="S216" s="231"/>
      <c r="T216" s="232"/>
      <c r="U216" s="13"/>
      <c r="V216" s="13"/>
      <c r="W216" s="13"/>
      <c r="X216" s="13"/>
      <c r="Y216" s="13"/>
      <c r="Z216" s="13"/>
      <c r="AA216" s="13"/>
      <c r="AB216" s="13"/>
      <c r="AC216" s="13"/>
      <c r="AD216" s="13"/>
      <c r="AE216" s="13"/>
      <c r="AT216" s="233" t="s">
        <v>159</v>
      </c>
      <c r="AU216" s="233" t="s">
        <v>153</v>
      </c>
      <c r="AV216" s="13" t="s">
        <v>81</v>
      </c>
      <c r="AW216" s="13" t="s">
        <v>35</v>
      </c>
      <c r="AX216" s="13" t="s">
        <v>73</v>
      </c>
      <c r="AY216" s="233" t="s">
        <v>143</v>
      </c>
    </row>
    <row r="217" s="14" customFormat="1">
      <c r="A217" s="14"/>
      <c r="B217" s="234"/>
      <c r="C217" s="235"/>
      <c r="D217" s="218" t="s">
        <v>159</v>
      </c>
      <c r="E217" s="236" t="s">
        <v>19</v>
      </c>
      <c r="F217" s="237" t="s">
        <v>232</v>
      </c>
      <c r="G217" s="235"/>
      <c r="H217" s="238">
        <v>8.0500000000000007</v>
      </c>
      <c r="I217" s="239"/>
      <c r="J217" s="235"/>
      <c r="K217" s="235"/>
      <c r="L217" s="240"/>
      <c r="M217" s="241"/>
      <c r="N217" s="242"/>
      <c r="O217" s="242"/>
      <c r="P217" s="242"/>
      <c r="Q217" s="242"/>
      <c r="R217" s="242"/>
      <c r="S217" s="242"/>
      <c r="T217" s="243"/>
      <c r="U217" s="14"/>
      <c r="V217" s="14"/>
      <c r="W217" s="14"/>
      <c r="X217" s="14"/>
      <c r="Y217" s="14"/>
      <c r="Z217" s="14"/>
      <c r="AA217" s="14"/>
      <c r="AB217" s="14"/>
      <c r="AC217" s="14"/>
      <c r="AD217" s="14"/>
      <c r="AE217" s="14"/>
      <c r="AT217" s="244" t="s">
        <v>159</v>
      </c>
      <c r="AU217" s="244" t="s">
        <v>153</v>
      </c>
      <c r="AV217" s="14" t="s">
        <v>153</v>
      </c>
      <c r="AW217" s="14" t="s">
        <v>35</v>
      </c>
      <c r="AX217" s="14" t="s">
        <v>73</v>
      </c>
      <c r="AY217" s="244" t="s">
        <v>143</v>
      </c>
    </row>
    <row r="218" s="13" customFormat="1">
      <c r="A218" s="13"/>
      <c r="B218" s="224"/>
      <c r="C218" s="225"/>
      <c r="D218" s="218" t="s">
        <v>159</v>
      </c>
      <c r="E218" s="226" t="s">
        <v>19</v>
      </c>
      <c r="F218" s="227" t="s">
        <v>233</v>
      </c>
      <c r="G218" s="225"/>
      <c r="H218" s="226" t="s">
        <v>19</v>
      </c>
      <c r="I218" s="228"/>
      <c r="J218" s="225"/>
      <c r="K218" s="225"/>
      <c r="L218" s="229"/>
      <c r="M218" s="230"/>
      <c r="N218" s="231"/>
      <c r="O218" s="231"/>
      <c r="P218" s="231"/>
      <c r="Q218" s="231"/>
      <c r="R218" s="231"/>
      <c r="S218" s="231"/>
      <c r="T218" s="232"/>
      <c r="U218" s="13"/>
      <c r="V218" s="13"/>
      <c r="W218" s="13"/>
      <c r="X218" s="13"/>
      <c r="Y218" s="13"/>
      <c r="Z218" s="13"/>
      <c r="AA218" s="13"/>
      <c r="AB218" s="13"/>
      <c r="AC218" s="13"/>
      <c r="AD218" s="13"/>
      <c r="AE218" s="13"/>
      <c r="AT218" s="233" t="s">
        <v>159</v>
      </c>
      <c r="AU218" s="233" t="s">
        <v>153</v>
      </c>
      <c r="AV218" s="13" t="s">
        <v>81</v>
      </c>
      <c r="AW218" s="13" t="s">
        <v>35</v>
      </c>
      <c r="AX218" s="13" t="s">
        <v>73</v>
      </c>
      <c r="AY218" s="233" t="s">
        <v>143</v>
      </c>
    </row>
    <row r="219" s="13" customFormat="1">
      <c r="A219" s="13"/>
      <c r="B219" s="224"/>
      <c r="C219" s="225"/>
      <c r="D219" s="218" t="s">
        <v>159</v>
      </c>
      <c r="E219" s="226" t="s">
        <v>19</v>
      </c>
      <c r="F219" s="227" t="s">
        <v>210</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234</v>
      </c>
      <c r="G220" s="235"/>
      <c r="H220" s="238">
        <v>4.4550000000000001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73</v>
      </c>
      <c r="AY220" s="244" t="s">
        <v>143</v>
      </c>
    </row>
    <row r="221" s="14" customFormat="1">
      <c r="A221" s="14"/>
      <c r="B221" s="234"/>
      <c r="C221" s="235"/>
      <c r="D221" s="218" t="s">
        <v>159</v>
      </c>
      <c r="E221" s="236" t="s">
        <v>19</v>
      </c>
      <c r="F221" s="237" t="s">
        <v>235</v>
      </c>
      <c r="G221" s="235"/>
      <c r="H221" s="238">
        <v>2.9700000000000002</v>
      </c>
      <c r="I221" s="239"/>
      <c r="J221" s="235"/>
      <c r="K221" s="235"/>
      <c r="L221" s="240"/>
      <c r="M221" s="241"/>
      <c r="N221" s="242"/>
      <c r="O221" s="242"/>
      <c r="P221" s="242"/>
      <c r="Q221" s="242"/>
      <c r="R221" s="242"/>
      <c r="S221" s="242"/>
      <c r="T221" s="243"/>
      <c r="U221" s="14"/>
      <c r="V221" s="14"/>
      <c r="W221" s="14"/>
      <c r="X221" s="14"/>
      <c r="Y221" s="14"/>
      <c r="Z221" s="14"/>
      <c r="AA221" s="14"/>
      <c r="AB221" s="14"/>
      <c r="AC221" s="14"/>
      <c r="AD221" s="14"/>
      <c r="AE221" s="14"/>
      <c r="AT221" s="244" t="s">
        <v>159</v>
      </c>
      <c r="AU221" s="244" t="s">
        <v>153</v>
      </c>
      <c r="AV221" s="14" t="s">
        <v>153</v>
      </c>
      <c r="AW221" s="14" t="s">
        <v>35</v>
      </c>
      <c r="AX221" s="14" t="s">
        <v>73</v>
      </c>
      <c r="AY221" s="244" t="s">
        <v>143</v>
      </c>
    </row>
    <row r="222" s="14" customFormat="1">
      <c r="A222" s="14"/>
      <c r="B222" s="234"/>
      <c r="C222" s="235"/>
      <c r="D222" s="218" t="s">
        <v>159</v>
      </c>
      <c r="E222" s="236" t="s">
        <v>19</v>
      </c>
      <c r="F222" s="237" t="s">
        <v>236</v>
      </c>
      <c r="G222" s="235"/>
      <c r="H222" s="238">
        <v>2.4750000000000001</v>
      </c>
      <c r="I222" s="239"/>
      <c r="J222" s="235"/>
      <c r="K222" s="235"/>
      <c r="L222" s="240"/>
      <c r="M222" s="241"/>
      <c r="N222" s="242"/>
      <c r="O222" s="242"/>
      <c r="P222" s="242"/>
      <c r="Q222" s="242"/>
      <c r="R222" s="242"/>
      <c r="S222" s="242"/>
      <c r="T222" s="243"/>
      <c r="U222" s="14"/>
      <c r="V222" s="14"/>
      <c r="W222" s="14"/>
      <c r="X222" s="14"/>
      <c r="Y222" s="14"/>
      <c r="Z222" s="14"/>
      <c r="AA222" s="14"/>
      <c r="AB222" s="14"/>
      <c r="AC222" s="14"/>
      <c r="AD222" s="14"/>
      <c r="AE222" s="14"/>
      <c r="AT222" s="244" t="s">
        <v>159</v>
      </c>
      <c r="AU222" s="244" t="s">
        <v>153</v>
      </c>
      <c r="AV222" s="14" t="s">
        <v>153</v>
      </c>
      <c r="AW222" s="14" t="s">
        <v>35</v>
      </c>
      <c r="AX222" s="14" t="s">
        <v>73</v>
      </c>
      <c r="AY222" s="244" t="s">
        <v>143</v>
      </c>
    </row>
    <row r="223" s="14" customFormat="1">
      <c r="A223" s="14"/>
      <c r="B223" s="234"/>
      <c r="C223" s="235"/>
      <c r="D223" s="218" t="s">
        <v>159</v>
      </c>
      <c r="E223" s="236" t="s">
        <v>19</v>
      </c>
      <c r="F223" s="237" t="s">
        <v>237</v>
      </c>
      <c r="G223" s="235"/>
      <c r="H223" s="238">
        <v>0.59399999999999997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159</v>
      </c>
      <c r="AU223" s="244" t="s">
        <v>153</v>
      </c>
      <c r="AV223" s="14" t="s">
        <v>153</v>
      </c>
      <c r="AW223" s="14" t="s">
        <v>35</v>
      </c>
      <c r="AX223" s="14" t="s">
        <v>73</v>
      </c>
      <c r="AY223" s="244" t="s">
        <v>143</v>
      </c>
    </row>
    <row r="224" s="14" customFormat="1">
      <c r="A224" s="14"/>
      <c r="B224" s="234"/>
      <c r="C224" s="235"/>
      <c r="D224" s="218" t="s">
        <v>159</v>
      </c>
      <c r="E224" s="236" t="s">
        <v>19</v>
      </c>
      <c r="F224" s="237" t="s">
        <v>238</v>
      </c>
      <c r="G224" s="235"/>
      <c r="H224" s="238">
        <v>0.79200000000000004</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73</v>
      </c>
      <c r="AY224" s="244" t="s">
        <v>143</v>
      </c>
    </row>
    <row r="225" s="14" customFormat="1">
      <c r="A225" s="14"/>
      <c r="B225" s="234"/>
      <c r="C225" s="235"/>
      <c r="D225" s="218" t="s">
        <v>159</v>
      </c>
      <c r="E225" s="236" t="s">
        <v>19</v>
      </c>
      <c r="F225" s="237" t="s">
        <v>239</v>
      </c>
      <c r="G225" s="235"/>
      <c r="H225" s="238">
        <v>0.495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159</v>
      </c>
      <c r="AU225" s="244" t="s">
        <v>153</v>
      </c>
      <c r="AV225" s="14" t="s">
        <v>153</v>
      </c>
      <c r="AW225" s="14" t="s">
        <v>35</v>
      </c>
      <c r="AX225" s="14" t="s">
        <v>73</v>
      </c>
      <c r="AY225" s="244" t="s">
        <v>143</v>
      </c>
    </row>
    <row r="226" s="13" customFormat="1">
      <c r="A226" s="13"/>
      <c r="B226" s="224"/>
      <c r="C226" s="225"/>
      <c r="D226" s="218" t="s">
        <v>159</v>
      </c>
      <c r="E226" s="226" t="s">
        <v>19</v>
      </c>
      <c r="F226" s="227" t="s">
        <v>240</v>
      </c>
      <c r="G226" s="225"/>
      <c r="H226" s="226" t="s">
        <v>19</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159</v>
      </c>
      <c r="AU226" s="233" t="s">
        <v>153</v>
      </c>
      <c r="AV226" s="13" t="s">
        <v>81</v>
      </c>
      <c r="AW226" s="13" t="s">
        <v>35</v>
      </c>
      <c r="AX226" s="13" t="s">
        <v>73</v>
      </c>
      <c r="AY226" s="233" t="s">
        <v>143</v>
      </c>
    </row>
    <row r="227" s="14" customFormat="1">
      <c r="A227" s="14"/>
      <c r="B227" s="234"/>
      <c r="C227" s="235"/>
      <c r="D227" s="218" t="s">
        <v>159</v>
      </c>
      <c r="E227" s="236" t="s">
        <v>19</v>
      </c>
      <c r="F227" s="237" t="s">
        <v>241</v>
      </c>
      <c r="G227" s="235"/>
      <c r="H227" s="238">
        <v>1.617</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159</v>
      </c>
      <c r="AU227" s="244" t="s">
        <v>153</v>
      </c>
      <c r="AV227" s="14" t="s">
        <v>153</v>
      </c>
      <c r="AW227" s="14" t="s">
        <v>35</v>
      </c>
      <c r="AX227" s="14" t="s">
        <v>73</v>
      </c>
      <c r="AY227" s="244" t="s">
        <v>143</v>
      </c>
    </row>
    <row r="228" s="15" customFormat="1">
      <c r="A228" s="15"/>
      <c r="B228" s="245"/>
      <c r="C228" s="246"/>
      <c r="D228" s="218" t="s">
        <v>159</v>
      </c>
      <c r="E228" s="247" t="s">
        <v>19</v>
      </c>
      <c r="F228" s="248" t="s">
        <v>179</v>
      </c>
      <c r="G228" s="246"/>
      <c r="H228" s="249">
        <v>385.63799999999998</v>
      </c>
      <c r="I228" s="250"/>
      <c r="J228" s="246"/>
      <c r="K228" s="246"/>
      <c r="L228" s="251"/>
      <c r="M228" s="252"/>
      <c r="N228" s="253"/>
      <c r="O228" s="253"/>
      <c r="P228" s="253"/>
      <c r="Q228" s="253"/>
      <c r="R228" s="253"/>
      <c r="S228" s="253"/>
      <c r="T228" s="254"/>
      <c r="U228" s="15"/>
      <c r="V228" s="15"/>
      <c r="W228" s="15"/>
      <c r="X228" s="15"/>
      <c r="Y228" s="15"/>
      <c r="Z228" s="15"/>
      <c r="AA228" s="15"/>
      <c r="AB228" s="15"/>
      <c r="AC228" s="15"/>
      <c r="AD228" s="15"/>
      <c r="AE228" s="15"/>
      <c r="AT228" s="255" t="s">
        <v>159</v>
      </c>
      <c r="AU228" s="255" t="s">
        <v>153</v>
      </c>
      <c r="AV228" s="15" t="s">
        <v>152</v>
      </c>
      <c r="AW228" s="15" t="s">
        <v>35</v>
      </c>
      <c r="AX228" s="15" t="s">
        <v>81</v>
      </c>
      <c r="AY228" s="255" t="s">
        <v>143</v>
      </c>
    </row>
    <row r="229" s="2" customFormat="1" ht="24.15" customHeight="1">
      <c r="A229" s="39"/>
      <c r="B229" s="40"/>
      <c r="C229" s="205" t="s">
        <v>194</v>
      </c>
      <c r="D229" s="205" t="s">
        <v>147</v>
      </c>
      <c r="E229" s="206" t="s">
        <v>248</v>
      </c>
      <c r="F229" s="207" t="s">
        <v>249</v>
      </c>
      <c r="G229" s="208" t="s">
        <v>150</v>
      </c>
      <c r="H229" s="209">
        <v>771.27599999999995</v>
      </c>
      <c r="I229" s="210"/>
      <c r="J229" s="211">
        <f>ROUND(I229*H229,2)</f>
        <v>0</v>
      </c>
      <c r="K229" s="207" t="s">
        <v>151</v>
      </c>
      <c r="L229" s="45"/>
      <c r="M229" s="212" t="s">
        <v>19</v>
      </c>
      <c r="N229" s="213" t="s">
        <v>45</v>
      </c>
      <c r="O229" s="85"/>
      <c r="P229" s="214">
        <f>O229*H229</f>
        <v>0</v>
      </c>
      <c r="Q229" s="214">
        <v>0.0020999999999999999</v>
      </c>
      <c r="R229" s="214">
        <f>Q229*H229</f>
        <v>1.6196795999999998</v>
      </c>
      <c r="S229" s="214">
        <v>0</v>
      </c>
      <c r="T229" s="215">
        <f>S229*H229</f>
        <v>0</v>
      </c>
      <c r="U229" s="39"/>
      <c r="V229" s="39"/>
      <c r="W229" s="39"/>
      <c r="X229" s="39"/>
      <c r="Y229" s="39"/>
      <c r="Z229" s="39"/>
      <c r="AA229" s="39"/>
      <c r="AB229" s="39"/>
      <c r="AC229" s="39"/>
      <c r="AD229" s="39"/>
      <c r="AE229" s="39"/>
      <c r="AR229" s="216" t="s">
        <v>152</v>
      </c>
      <c r="AT229" s="216" t="s">
        <v>147</v>
      </c>
      <c r="AU229" s="216" t="s">
        <v>153</v>
      </c>
      <c r="AY229" s="18" t="s">
        <v>143</v>
      </c>
      <c r="BE229" s="217">
        <f>IF(N229="základní",J229,0)</f>
        <v>0</v>
      </c>
      <c r="BF229" s="217">
        <f>IF(N229="snížená",J229,0)</f>
        <v>0</v>
      </c>
      <c r="BG229" s="217">
        <f>IF(N229="zákl. přenesená",J229,0)</f>
        <v>0</v>
      </c>
      <c r="BH229" s="217">
        <f>IF(N229="sníž. přenesená",J229,0)</f>
        <v>0</v>
      </c>
      <c r="BI229" s="217">
        <f>IF(N229="nulová",J229,0)</f>
        <v>0</v>
      </c>
      <c r="BJ229" s="18" t="s">
        <v>153</v>
      </c>
      <c r="BK229" s="217">
        <f>ROUND(I229*H229,2)</f>
        <v>0</v>
      </c>
      <c r="BL229" s="18" t="s">
        <v>152</v>
      </c>
      <c r="BM229" s="216" t="s">
        <v>250</v>
      </c>
    </row>
    <row r="230" s="2" customFormat="1">
      <c r="A230" s="39"/>
      <c r="B230" s="40"/>
      <c r="C230" s="41"/>
      <c r="D230" s="218" t="s">
        <v>155</v>
      </c>
      <c r="E230" s="41"/>
      <c r="F230" s="219" t="s">
        <v>251</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155</v>
      </c>
      <c r="AU230" s="18" t="s">
        <v>153</v>
      </c>
    </row>
    <row r="231" s="2" customFormat="1">
      <c r="A231" s="39"/>
      <c r="B231" s="40"/>
      <c r="C231" s="41"/>
      <c r="D231" s="218" t="s">
        <v>157</v>
      </c>
      <c r="E231" s="41"/>
      <c r="F231" s="223" t="s">
        <v>247</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157</v>
      </c>
      <c r="AU231" s="18" t="s">
        <v>153</v>
      </c>
    </row>
    <row r="232" s="13" customFormat="1">
      <c r="A232" s="13"/>
      <c r="B232" s="224"/>
      <c r="C232" s="225"/>
      <c r="D232" s="218" t="s">
        <v>159</v>
      </c>
      <c r="E232" s="226" t="s">
        <v>19</v>
      </c>
      <c r="F232" s="227" t="s">
        <v>206</v>
      </c>
      <c r="G232" s="225"/>
      <c r="H232" s="226" t="s">
        <v>19</v>
      </c>
      <c r="I232" s="228"/>
      <c r="J232" s="225"/>
      <c r="K232" s="225"/>
      <c r="L232" s="229"/>
      <c r="M232" s="230"/>
      <c r="N232" s="231"/>
      <c r="O232" s="231"/>
      <c r="P232" s="231"/>
      <c r="Q232" s="231"/>
      <c r="R232" s="231"/>
      <c r="S232" s="231"/>
      <c r="T232" s="232"/>
      <c r="U232" s="13"/>
      <c r="V232" s="13"/>
      <c r="W232" s="13"/>
      <c r="X232" s="13"/>
      <c r="Y232" s="13"/>
      <c r="Z232" s="13"/>
      <c r="AA232" s="13"/>
      <c r="AB232" s="13"/>
      <c r="AC232" s="13"/>
      <c r="AD232" s="13"/>
      <c r="AE232" s="13"/>
      <c r="AT232" s="233" t="s">
        <v>159</v>
      </c>
      <c r="AU232" s="233" t="s">
        <v>153</v>
      </c>
      <c r="AV232" s="13" t="s">
        <v>81</v>
      </c>
      <c r="AW232" s="13" t="s">
        <v>35</v>
      </c>
      <c r="AX232" s="13" t="s">
        <v>73</v>
      </c>
      <c r="AY232" s="233" t="s">
        <v>143</v>
      </c>
    </row>
    <row r="233" s="14" customFormat="1">
      <c r="A233" s="14"/>
      <c r="B233" s="234"/>
      <c r="C233" s="235"/>
      <c r="D233" s="218" t="s">
        <v>159</v>
      </c>
      <c r="E233" s="236" t="s">
        <v>19</v>
      </c>
      <c r="F233" s="237" t="s">
        <v>207</v>
      </c>
      <c r="G233" s="235"/>
      <c r="H233" s="238">
        <v>49.799999999999997</v>
      </c>
      <c r="I233" s="239"/>
      <c r="J233" s="235"/>
      <c r="K233" s="235"/>
      <c r="L233" s="240"/>
      <c r="M233" s="241"/>
      <c r="N233" s="242"/>
      <c r="O233" s="242"/>
      <c r="P233" s="242"/>
      <c r="Q233" s="242"/>
      <c r="R233" s="242"/>
      <c r="S233" s="242"/>
      <c r="T233" s="243"/>
      <c r="U233" s="14"/>
      <c r="V233" s="14"/>
      <c r="W233" s="14"/>
      <c r="X233" s="14"/>
      <c r="Y233" s="14"/>
      <c r="Z233" s="14"/>
      <c r="AA233" s="14"/>
      <c r="AB233" s="14"/>
      <c r="AC233" s="14"/>
      <c r="AD233" s="14"/>
      <c r="AE233" s="14"/>
      <c r="AT233" s="244" t="s">
        <v>159</v>
      </c>
      <c r="AU233" s="244" t="s">
        <v>153</v>
      </c>
      <c r="AV233" s="14" t="s">
        <v>153</v>
      </c>
      <c r="AW233" s="14" t="s">
        <v>35</v>
      </c>
      <c r="AX233" s="14" t="s">
        <v>73</v>
      </c>
      <c r="AY233" s="244" t="s">
        <v>143</v>
      </c>
    </row>
    <row r="234" s="13" customFormat="1">
      <c r="A234" s="13"/>
      <c r="B234" s="224"/>
      <c r="C234" s="225"/>
      <c r="D234" s="218" t="s">
        <v>159</v>
      </c>
      <c r="E234" s="226" t="s">
        <v>19</v>
      </c>
      <c r="F234" s="227" t="s">
        <v>208</v>
      </c>
      <c r="G234" s="225"/>
      <c r="H234" s="226" t="s">
        <v>19</v>
      </c>
      <c r="I234" s="228"/>
      <c r="J234" s="225"/>
      <c r="K234" s="225"/>
      <c r="L234" s="229"/>
      <c r="M234" s="230"/>
      <c r="N234" s="231"/>
      <c r="O234" s="231"/>
      <c r="P234" s="231"/>
      <c r="Q234" s="231"/>
      <c r="R234" s="231"/>
      <c r="S234" s="231"/>
      <c r="T234" s="232"/>
      <c r="U234" s="13"/>
      <c r="V234" s="13"/>
      <c r="W234" s="13"/>
      <c r="X234" s="13"/>
      <c r="Y234" s="13"/>
      <c r="Z234" s="13"/>
      <c r="AA234" s="13"/>
      <c r="AB234" s="13"/>
      <c r="AC234" s="13"/>
      <c r="AD234" s="13"/>
      <c r="AE234" s="13"/>
      <c r="AT234" s="233" t="s">
        <v>159</v>
      </c>
      <c r="AU234" s="233" t="s">
        <v>153</v>
      </c>
      <c r="AV234" s="13" t="s">
        <v>81</v>
      </c>
      <c r="AW234" s="13" t="s">
        <v>35</v>
      </c>
      <c r="AX234" s="13" t="s">
        <v>73</v>
      </c>
      <c r="AY234" s="233" t="s">
        <v>143</v>
      </c>
    </row>
    <row r="235" s="14" customFormat="1">
      <c r="A235" s="14"/>
      <c r="B235" s="234"/>
      <c r="C235" s="235"/>
      <c r="D235" s="218" t="s">
        <v>159</v>
      </c>
      <c r="E235" s="236" t="s">
        <v>19</v>
      </c>
      <c r="F235" s="237" t="s">
        <v>209</v>
      </c>
      <c r="G235" s="235"/>
      <c r="H235" s="238">
        <v>314.375</v>
      </c>
      <c r="I235" s="239"/>
      <c r="J235" s="235"/>
      <c r="K235" s="235"/>
      <c r="L235" s="240"/>
      <c r="M235" s="241"/>
      <c r="N235" s="242"/>
      <c r="O235" s="242"/>
      <c r="P235" s="242"/>
      <c r="Q235" s="242"/>
      <c r="R235" s="242"/>
      <c r="S235" s="242"/>
      <c r="T235" s="243"/>
      <c r="U235" s="14"/>
      <c r="V235" s="14"/>
      <c r="W235" s="14"/>
      <c r="X235" s="14"/>
      <c r="Y235" s="14"/>
      <c r="Z235" s="14"/>
      <c r="AA235" s="14"/>
      <c r="AB235" s="14"/>
      <c r="AC235" s="14"/>
      <c r="AD235" s="14"/>
      <c r="AE235" s="14"/>
      <c r="AT235" s="244" t="s">
        <v>159</v>
      </c>
      <c r="AU235" s="244" t="s">
        <v>153</v>
      </c>
      <c r="AV235" s="14" t="s">
        <v>153</v>
      </c>
      <c r="AW235" s="14" t="s">
        <v>35</v>
      </c>
      <c r="AX235" s="14" t="s">
        <v>73</v>
      </c>
      <c r="AY235" s="244" t="s">
        <v>143</v>
      </c>
    </row>
    <row r="236" s="13" customFormat="1">
      <c r="A236" s="13"/>
      <c r="B236" s="224"/>
      <c r="C236" s="225"/>
      <c r="D236" s="218" t="s">
        <v>159</v>
      </c>
      <c r="E236" s="226" t="s">
        <v>19</v>
      </c>
      <c r="F236" s="227" t="s">
        <v>210</v>
      </c>
      <c r="G236" s="225"/>
      <c r="H236" s="226" t="s">
        <v>19</v>
      </c>
      <c r="I236" s="228"/>
      <c r="J236" s="225"/>
      <c r="K236" s="225"/>
      <c r="L236" s="229"/>
      <c r="M236" s="230"/>
      <c r="N236" s="231"/>
      <c r="O236" s="231"/>
      <c r="P236" s="231"/>
      <c r="Q236" s="231"/>
      <c r="R236" s="231"/>
      <c r="S236" s="231"/>
      <c r="T236" s="232"/>
      <c r="U236" s="13"/>
      <c r="V236" s="13"/>
      <c r="W236" s="13"/>
      <c r="X236" s="13"/>
      <c r="Y236" s="13"/>
      <c r="Z236" s="13"/>
      <c r="AA236" s="13"/>
      <c r="AB236" s="13"/>
      <c r="AC236" s="13"/>
      <c r="AD236" s="13"/>
      <c r="AE236" s="13"/>
      <c r="AT236" s="233" t="s">
        <v>159</v>
      </c>
      <c r="AU236" s="233" t="s">
        <v>153</v>
      </c>
      <c r="AV236" s="13" t="s">
        <v>81</v>
      </c>
      <c r="AW236" s="13" t="s">
        <v>35</v>
      </c>
      <c r="AX236" s="13" t="s">
        <v>73</v>
      </c>
      <c r="AY236" s="233" t="s">
        <v>143</v>
      </c>
    </row>
    <row r="237" s="14" customFormat="1">
      <c r="A237" s="14"/>
      <c r="B237" s="234"/>
      <c r="C237" s="235"/>
      <c r="D237" s="218" t="s">
        <v>159</v>
      </c>
      <c r="E237" s="236" t="s">
        <v>19</v>
      </c>
      <c r="F237" s="237" t="s">
        <v>211</v>
      </c>
      <c r="G237" s="235"/>
      <c r="H237" s="238">
        <v>-20.25</v>
      </c>
      <c r="I237" s="239"/>
      <c r="J237" s="235"/>
      <c r="K237" s="235"/>
      <c r="L237" s="240"/>
      <c r="M237" s="241"/>
      <c r="N237" s="242"/>
      <c r="O237" s="242"/>
      <c r="P237" s="242"/>
      <c r="Q237" s="242"/>
      <c r="R237" s="242"/>
      <c r="S237" s="242"/>
      <c r="T237" s="243"/>
      <c r="U237" s="14"/>
      <c r="V237" s="14"/>
      <c r="W237" s="14"/>
      <c r="X237" s="14"/>
      <c r="Y237" s="14"/>
      <c r="Z237" s="14"/>
      <c r="AA237" s="14"/>
      <c r="AB237" s="14"/>
      <c r="AC237" s="14"/>
      <c r="AD237" s="14"/>
      <c r="AE237" s="14"/>
      <c r="AT237" s="244" t="s">
        <v>159</v>
      </c>
      <c r="AU237" s="244" t="s">
        <v>153</v>
      </c>
      <c r="AV237" s="14" t="s">
        <v>153</v>
      </c>
      <c r="AW237" s="14" t="s">
        <v>35</v>
      </c>
      <c r="AX237" s="14" t="s">
        <v>73</v>
      </c>
      <c r="AY237" s="244" t="s">
        <v>143</v>
      </c>
    </row>
    <row r="238" s="14" customFormat="1">
      <c r="A238" s="14"/>
      <c r="B238" s="234"/>
      <c r="C238" s="235"/>
      <c r="D238" s="218" t="s">
        <v>159</v>
      </c>
      <c r="E238" s="236" t="s">
        <v>19</v>
      </c>
      <c r="F238" s="237" t="s">
        <v>212</v>
      </c>
      <c r="G238" s="235"/>
      <c r="H238" s="238">
        <v>-13.5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159</v>
      </c>
      <c r="AU238" s="244" t="s">
        <v>153</v>
      </c>
      <c r="AV238" s="14" t="s">
        <v>153</v>
      </c>
      <c r="AW238" s="14" t="s">
        <v>35</v>
      </c>
      <c r="AX238" s="14" t="s">
        <v>73</v>
      </c>
      <c r="AY238" s="244" t="s">
        <v>143</v>
      </c>
    </row>
    <row r="239" s="14" customFormat="1">
      <c r="A239" s="14"/>
      <c r="B239" s="234"/>
      <c r="C239" s="235"/>
      <c r="D239" s="218" t="s">
        <v>159</v>
      </c>
      <c r="E239" s="236" t="s">
        <v>19</v>
      </c>
      <c r="F239" s="237" t="s">
        <v>213</v>
      </c>
      <c r="G239" s="235"/>
      <c r="H239" s="238">
        <v>-11.25</v>
      </c>
      <c r="I239" s="239"/>
      <c r="J239" s="235"/>
      <c r="K239" s="235"/>
      <c r="L239" s="240"/>
      <c r="M239" s="241"/>
      <c r="N239" s="242"/>
      <c r="O239" s="242"/>
      <c r="P239" s="242"/>
      <c r="Q239" s="242"/>
      <c r="R239" s="242"/>
      <c r="S239" s="242"/>
      <c r="T239" s="243"/>
      <c r="U239" s="14"/>
      <c r="V239" s="14"/>
      <c r="W239" s="14"/>
      <c r="X239" s="14"/>
      <c r="Y239" s="14"/>
      <c r="Z239" s="14"/>
      <c r="AA239" s="14"/>
      <c r="AB239" s="14"/>
      <c r="AC239" s="14"/>
      <c r="AD239" s="14"/>
      <c r="AE239" s="14"/>
      <c r="AT239" s="244" t="s">
        <v>159</v>
      </c>
      <c r="AU239" s="244" t="s">
        <v>153</v>
      </c>
      <c r="AV239" s="14" t="s">
        <v>153</v>
      </c>
      <c r="AW239" s="14" t="s">
        <v>35</v>
      </c>
      <c r="AX239" s="14" t="s">
        <v>73</v>
      </c>
      <c r="AY239" s="244" t="s">
        <v>143</v>
      </c>
    </row>
    <row r="240" s="14" customFormat="1">
      <c r="A240" s="14"/>
      <c r="B240" s="234"/>
      <c r="C240" s="235"/>
      <c r="D240" s="218" t="s">
        <v>159</v>
      </c>
      <c r="E240" s="236" t="s">
        <v>19</v>
      </c>
      <c r="F240" s="237" t="s">
        <v>214</v>
      </c>
      <c r="G240" s="235"/>
      <c r="H240" s="238">
        <v>-0.81000000000000005</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159</v>
      </c>
      <c r="AU240" s="244" t="s">
        <v>153</v>
      </c>
      <c r="AV240" s="14" t="s">
        <v>153</v>
      </c>
      <c r="AW240" s="14" t="s">
        <v>35</v>
      </c>
      <c r="AX240" s="14" t="s">
        <v>73</v>
      </c>
      <c r="AY240" s="244" t="s">
        <v>143</v>
      </c>
    </row>
    <row r="241" s="14" customFormat="1">
      <c r="A241" s="14"/>
      <c r="B241" s="234"/>
      <c r="C241" s="235"/>
      <c r="D241" s="218" t="s">
        <v>159</v>
      </c>
      <c r="E241" s="236" t="s">
        <v>19</v>
      </c>
      <c r="F241" s="237" t="s">
        <v>215</v>
      </c>
      <c r="G241" s="235"/>
      <c r="H241" s="238">
        <v>-5.5199999999999996</v>
      </c>
      <c r="I241" s="239"/>
      <c r="J241" s="235"/>
      <c r="K241" s="235"/>
      <c r="L241" s="240"/>
      <c r="M241" s="241"/>
      <c r="N241" s="242"/>
      <c r="O241" s="242"/>
      <c r="P241" s="242"/>
      <c r="Q241" s="242"/>
      <c r="R241" s="242"/>
      <c r="S241" s="242"/>
      <c r="T241" s="243"/>
      <c r="U241" s="14"/>
      <c r="V241" s="14"/>
      <c r="W241" s="14"/>
      <c r="X241" s="14"/>
      <c r="Y241" s="14"/>
      <c r="Z241" s="14"/>
      <c r="AA241" s="14"/>
      <c r="AB241" s="14"/>
      <c r="AC241" s="14"/>
      <c r="AD241" s="14"/>
      <c r="AE241" s="14"/>
      <c r="AT241" s="244" t="s">
        <v>159</v>
      </c>
      <c r="AU241" s="244" t="s">
        <v>153</v>
      </c>
      <c r="AV241" s="14" t="s">
        <v>153</v>
      </c>
      <c r="AW241" s="14" t="s">
        <v>35</v>
      </c>
      <c r="AX241" s="14" t="s">
        <v>73</v>
      </c>
      <c r="AY241" s="244" t="s">
        <v>143</v>
      </c>
    </row>
    <row r="242" s="14" customFormat="1">
      <c r="A242" s="14"/>
      <c r="B242" s="234"/>
      <c r="C242" s="235"/>
      <c r="D242" s="218" t="s">
        <v>159</v>
      </c>
      <c r="E242" s="236" t="s">
        <v>19</v>
      </c>
      <c r="F242" s="237" t="s">
        <v>216</v>
      </c>
      <c r="G242" s="235"/>
      <c r="H242" s="238">
        <v>-1.125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159</v>
      </c>
      <c r="AU242" s="244" t="s">
        <v>153</v>
      </c>
      <c r="AV242" s="14" t="s">
        <v>153</v>
      </c>
      <c r="AW242" s="14" t="s">
        <v>35</v>
      </c>
      <c r="AX242" s="14" t="s">
        <v>73</v>
      </c>
      <c r="AY242" s="244" t="s">
        <v>143</v>
      </c>
    </row>
    <row r="243" s="13" customFormat="1">
      <c r="A243" s="13"/>
      <c r="B243" s="224"/>
      <c r="C243" s="225"/>
      <c r="D243" s="218" t="s">
        <v>159</v>
      </c>
      <c r="E243" s="226" t="s">
        <v>19</v>
      </c>
      <c r="F243" s="227" t="s">
        <v>217</v>
      </c>
      <c r="G243" s="225"/>
      <c r="H243" s="226" t="s">
        <v>19</v>
      </c>
      <c r="I243" s="228"/>
      <c r="J243" s="225"/>
      <c r="K243" s="225"/>
      <c r="L243" s="229"/>
      <c r="M243" s="230"/>
      <c r="N243" s="231"/>
      <c r="O243" s="231"/>
      <c r="P243" s="231"/>
      <c r="Q243" s="231"/>
      <c r="R243" s="231"/>
      <c r="S243" s="231"/>
      <c r="T243" s="232"/>
      <c r="U243" s="13"/>
      <c r="V243" s="13"/>
      <c r="W243" s="13"/>
      <c r="X243" s="13"/>
      <c r="Y243" s="13"/>
      <c r="Z243" s="13"/>
      <c r="AA243" s="13"/>
      <c r="AB243" s="13"/>
      <c r="AC243" s="13"/>
      <c r="AD243" s="13"/>
      <c r="AE243" s="13"/>
      <c r="AT243" s="233" t="s">
        <v>159</v>
      </c>
      <c r="AU243" s="233" t="s">
        <v>153</v>
      </c>
      <c r="AV243" s="13" t="s">
        <v>81</v>
      </c>
      <c r="AW243" s="13" t="s">
        <v>35</v>
      </c>
      <c r="AX243" s="13" t="s">
        <v>73</v>
      </c>
      <c r="AY243" s="233" t="s">
        <v>143</v>
      </c>
    </row>
    <row r="244" s="14" customFormat="1">
      <c r="A244" s="14"/>
      <c r="B244" s="234"/>
      <c r="C244" s="235"/>
      <c r="D244" s="218" t="s">
        <v>159</v>
      </c>
      <c r="E244" s="236" t="s">
        <v>19</v>
      </c>
      <c r="F244" s="237" t="s">
        <v>218</v>
      </c>
      <c r="G244" s="235"/>
      <c r="H244" s="238">
        <v>2.6000000000000001</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159</v>
      </c>
      <c r="AU244" s="244" t="s">
        <v>153</v>
      </c>
      <c r="AV244" s="14" t="s">
        <v>153</v>
      </c>
      <c r="AW244" s="14" t="s">
        <v>35</v>
      </c>
      <c r="AX244" s="14" t="s">
        <v>73</v>
      </c>
      <c r="AY244" s="244" t="s">
        <v>143</v>
      </c>
    </row>
    <row r="245" s="13" customFormat="1">
      <c r="A245" s="13"/>
      <c r="B245" s="224"/>
      <c r="C245" s="225"/>
      <c r="D245" s="218" t="s">
        <v>159</v>
      </c>
      <c r="E245" s="226" t="s">
        <v>19</v>
      </c>
      <c r="F245" s="227" t="s">
        <v>219</v>
      </c>
      <c r="G245" s="225"/>
      <c r="H245" s="226" t="s">
        <v>19</v>
      </c>
      <c r="I245" s="228"/>
      <c r="J245" s="225"/>
      <c r="K245" s="225"/>
      <c r="L245" s="229"/>
      <c r="M245" s="230"/>
      <c r="N245" s="231"/>
      <c r="O245" s="231"/>
      <c r="P245" s="231"/>
      <c r="Q245" s="231"/>
      <c r="R245" s="231"/>
      <c r="S245" s="231"/>
      <c r="T245" s="232"/>
      <c r="U245" s="13"/>
      <c r="V245" s="13"/>
      <c r="W245" s="13"/>
      <c r="X245" s="13"/>
      <c r="Y245" s="13"/>
      <c r="Z245" s="13"/>
      <c r="AA245" s="13"/>
      <c r="AB245" s="13"/>
      <c r="AC245" s="13"/>
      <c r="AD245" s="13"/>
      <c r="AE245" s="13"/>
      <c r="AT245" s="233" t="s">
        <v>159</v>
      </c>
      <c r="AU245" s="233" t="s">
        <v>153</v>
      </c>
      <c r="AV245" s="13" t="s">
        <v>81</v>
      </c>
      <c r="AW245" s="13" t="s">
        <v>35</v>
      </c>
      <c r="AX245" s="13" t="s">
        <v>73</v>
      </c>
      <c r="AY245" s="233" t="s">
        <v>143</v>
      </c>
    </row>
    <row r="246" s="14" customFormat="1">
      <c r="A246" s="14"/>
      <c r="B246" s="234"/>
      <c r="C246" s="235"/>
      <c r="D246" s="218" t="s">
        <v>159</v>
      </c>
      <c r="E246" s="236" t="s">
        <v>19</v>
      </c>
      <c r="F246" s="237" t="s">
        <v>220</v>
      </c>
      <c r="G246" s="235"/>
      <c r="H246" s="238">
        <v>1.2</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159</v>
      </c>
      <c r="AU246" s="244" t="s">
        <v>153</v>
      </c>
      <c r="AV246" s="14" t="s">
        <v>153</v>
      </c>
      <c r="AW246" s="14" t="s">
        <v>35</v>
      </c>
      <c r="AX246" s="14" t="s">
        <v>73</v>
      </c>
      <c r="AY246" s="244" t="s">
        <v>143</v>
      </c>
    </row>
    <row r="247" s="13" customFormat="1">
      <c r="A247" s="13"/>
      <c r="B247" s="224"/>
      <c r="C247" s="225"/>
      <c r="D247" s="218" t="s">
        <v>159</v>
      </c>
      <c r="E247" s="226" t="s">
        <v>19</v>
      </c>
      <c r="F247" s="227" t="s">
        <v>221</v>
      </c>
      <c r="G247" s="225"/>
      <c r="H247" s="226" t="s">
        <v>19</v>
      </c>
      <c r="I247" s="228"/>
      <c r="J247" s="225"/>
      <c r="K247" s="225"/>
      <c r="L247" s="229"/>
      <c r="M247" s="230"/>
      <c r="N247" s="231"/>
      <c r="O247" s="231"/>
      <c r="P247" s="231"/>
      <c r="Q247" s="231"/>
      <c r="R247" s="231"/>
      <c r="S247" s="231"/>
      <c r="T247" s="232"/>
      <c r="U247" s="13"/>
      <c r="V247" s="13"/>
      <c r="W247" s="13"/>
      <c r="X247" s="13"/>
      <c r="Y247" s="13"/>
      <c r="Z247" s="13"/>
      <c r="AA247" s="13"/>
      <c r="AB247" s="13"/>
      <c r="AC247" s="13"/>
      <c r="AD247" s="13"/>
      <c r="AE247" s="13"/>
      <c r="AT247" s="233" t="s">
        <v>159</v>
      </c>
      <c r="AU247" s="233" t="s">
        <v>153</v>
      </c>
      <c r="AV247" s="13" t="s">
        <v>81</v>
      </c>
      <c r="AW247" s="13" t="s">
        <v>35</v>
      </c>
      <c r="AX247" s="13" t="s">
        <v>73</v>
      </c>
      <c r="AY247" s="233" t="s">
        <v>143</v>
      </c>
    </row>
    <row r="248" s="14" customFormat="1">
      <c r="A248" s="14"/>
      <c r="B248" s="234"/>
      <c r="C248" s="235"/>
      <c r="D248" s="218" t="s">
        <v>159</v>
      </c>
      <c r="E248" s="236" t="s">
        <v>19</v>
      </c>
      <c r="F248" s="237" t="s">
        <v>222</v>
      </c>
      <c r="G248" s="235"/>
      <c r="H248" s="238">
        <v>1.5</v>
      </c>
      <c r="I248" s="239"/>
      <c r="J248" s="235"/>
      <c r="K248" s="235"/>
      <c r="L248" s="240"/>
      <c r="M248" s="241"/>
      <c r="N248" s="242"/>
      <c r="O248" s="242"/>
      <c r="P248" s="242"/>
      <c r="Q248" s="242"/>
      <c r="R248" s="242"/>
      <c r="S248" s="242"/>
      <c r="T248" s="243"/>
      <c r="U248" s="14"/>
      <c r="V248" s="14"/>
      <c r="W248" s="14"/>
      <c r="X248" s="14"/>
      <c r="Y248" s="14"/>
      <c r="Z248" s="14"/>
      <c r="AA248" s="14"/>
      <c r="AB248" s="14"/>
      <c r="AC248" s="14"/>
      <c r="AD248" s="14"/>
      <c r="AE248" s="14"/>
      <c r="AT248" s="244" t="s">
        <v>159</v>
      </c>
      <c r="AU248" s="244" t="s">
        <v>153</v>
      </c>
      <c r="AV248" s="14" t="s">
        <v>153</v>
      </c>
      <c r="AW248" s="14" t="s">
        <v>35</v>
      </c>
      <c r="AX248" s="14" t="s">
        <v>73</v>
      </c>
      <c r="AY248" s="244" t="s">
        <v>143</v>
      </c>
    </row>
    <row r="249" s="13" customFormat="1">
      <c r="A249" s="13"/>
      <c r="B249" s="224"/>
      <c r="C249" s="225"/>
      <c r="D249" s="218" t="s">
        <v>159</v>
      </c>
      <c r="E249" s="226" t="s">
        <v>19</v>
      </c>
      <c r="F249" s="227" t="s">
        <v>223</v>
      </c>
      <c r="G249" s="225"/>
      <c r="H249" s="226" t="s">
        <v>19</v>
      </c>
      <c r="I249" s="228"/>
      <c r="J249" s="225"/>
      <c r="K249" s="225"/>
      <c r="L249" s="229"/>
      <c r="M249" s="230"/>
      <c r="N249" s="231"/>
      <c r="O249" s="231"/>
      <c r="P249" s="231"/>
      <c r="Q249" s="231"/>
      <c r="R249" s="231"/>
      <c r="S249" s="231"/>
      <c r="T249" s="232"/>
      <c r="U249" s="13"/>
      <c r="V249" s="13"/>
      <c r="W249" s="13"/>
      <c r="X249" s="13"/>
      <c r="Y249" s="13"/>
      <c r="Z249" s="13"/>
      <c r="AA249" s="13"/>
      <c r="AB249" s="13"/>
      <c r="AC249" s="13"/>
      <c r="AD249" s="13"/>
      <c r="AE249" s="13"/>
      <c r="AT249" s="233" t="s">
        <v>159</v>
      </c>
      <c r="AU249" s="233" t="s">
        <v>153</v>
      </c>
      <c r="AV249" s="13" t="s">
        <v>81</v>
      </c>
      <c r="AW249" s="13" t="s">
        <v>35</v>
      </c>
      <c r="AX249" s="13" t="s">
        <v>73</v>
      </c>
      <c r="AY249" s="233" t="s">
        <v>143</v>
      </c>
    </row>
    <row r="250" s="14" customFormat="1">
      <c r="A250" s="14"/>
      <c r="B250" s="234"/>
      <c r="C250" s="235"/>
      <c r="D250" s="218" t="s">
        <v>159</v>
      </c>
      <c r="E250" s="236" t="s">
        <v>19</v>
      </c>
      <c r="F250" s="237" t="s">
        <v>224</v>
      </c>
      <c r="G250" s="235"/>
      <c r="H250" s="238">
        <v>7.9000000000000004</v>
      </c>
      <c r="I250" s="239"/>
      <c r="J250" s="235"/>
      <c r="K250" s="235"/>
      <c r="L250" s="240"/>
      <c r="M250" s="241"/>
      <c r="N250" s="242"/>
      <c r="O250" s="242"/>
      <c r="P250" s="242"/>
      <c r="Q250" s="242"/>
      <c r="R250" s="242"/>
      <c r="S250" s="242"/>
      <c r="T250" s="243"/>
      <c r="U250" s="14"/>
      <c r="V250" s="14"/>
      <c r="W250" s="14"/>
      <c r="X250" s="14"/>
      <c r="Y250" s="14"/>
      <c r="Z250" s="14"/>
      <c r="AA250" s="14"/>
      <c r="AB250" s="14"/>
      <c r="AC250" s="14"/>
      <c r="AD250" s="14"/>
      <c r="AE250" s="14"/>
      <c r="AT250" s="244" t="s">
        <v>159</v>
      </c>
      <c r="AU250" s="244" t="s">
        <v>153</v>
      </c>
      <c r="AV250" s="14" t="s">
        <v>153</v>
      </c>
      <c r="AW250" s="14" t="s">
        <v>35</v>
      </c>
      <c r="AX250" s="14" t="s">
        <v>73</v>
      </c>
      <c r="AY250" s="244" t="s">
        <v>143</v>
      </c>
    </row>
    <row r="251" s="13" customFormat="1">
      <c r="A251" s="13"/>
      <c r="B251" s="224"/>
      <c r="C251" s="225"/>
      <c r="D251" s="218" t="s">
        <v>159</v>
      </c>
      <c r="E251" s="226" t="s">
        <v>19</v>
      </c>
      <c r="F251" s="227" t="s">
        <v>210</v>
      </c>
      <c r="G251" s="225"/>
      <c r="H251" s="226" t="s">
        <v>19</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159</v>
      </c>
      <c r="AU251" s="233" t="s">
        <v>153</v>
      </c>
      <c r="AV251" s="13" t="s">
        <v>81</v>
      </c>
      <c r="AW251" s="13" t="s">
        <v>35</v>
      </c>
      <c r="AX251" s="13" t="s">
        <v>73</v>
      </c>
      <c r="AY251" s="233" t="s">
        <v>143</v>
      </c>
    </row>
    <row r="252" s="14" customFormat="1">
      <c r="A252" s="14"/>
      <c r="B252" s="234"/>
      <c r="C252" s="235"/>
      <c r="D252" s="218" t="s">
        <v>159</v>
      </c>
      <c r="E252" s="236" t="s">
        <v>19</v>
      </c>
      <c r="F252" s="237" t="s">
        <v>225</v>
      </c>
      <c r="G252" s="235"/>
      <c r="H252" s="238">
        <v>13.365</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159</v>
      </c>
      <c r="AU252" s="244" t="s">
        <v>153</v>
      </c>
      <c r="AV252" s="14" t="s">
        <v>153</v>
      </c>
      <c r="AW252" s="14" t="s">
        <v>35</v>
      </c>
      <c r="AX252" s="14" t="s">
        <v>73</v>
      </c>
      <c r="AY252" s="244" t="s">
        <v>143</v>
      </c>
    </row>
    <row r="253" s="14" customFormat="1">
      <c r="A253" s="14"/>
      <c r="B253" s="234"/>
      <c r="C253" s="235"/>
      <c r="D253" s="218" t="s">
        <v>159</v>
      </c>
      <c r="E253" s="236" t="s">
        <v>19</v>
      </c>
      <c r="F253" s="237" t="s">
        <v>226</v>
      </c>
      <c r="G253" s="235"/>
      <c r="H253" s="238">
        <v>6.9299999999999997</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159</v>
      </c>
      <c r="AU253" s="244" t="s">
        <v>153</v>
      </c>
      <c r="AV253" s="14" t="s">
        <v>153</v>
      </c>
      <c r="AW253" s="14" t="s">
        <v>35</v>
      </c>
      <c r="AX253" s="14" t="s">
        <v>73</v>
      </c>
      <c r="AY253" s="244" t="s">
        <v>143</v>
      </c>
    </row>
    <row r="254" s="14" customFormat="1">
      <c r="A254" s="14"/>
      <c r="B254" s="234"/>
      <c r="C254" s="235"/>
      <c r="D254" s="218" t="s">
        <v>159</v>
      </c>
      <c r="E254" s="236" t="s">
        <v>19</v>
      </c>
      <c r="F254" s="237" t="s">
        <v>227</v>
      </c>
      <c r="G254" s="235"/>
      <c r="H254" s="238">
        <v>12.375</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159</v>
      </c>
      <c r="AU254" s="244" t="s">
        <v>153</v>
      </c>
      <c r="AV254" s="14" t="s">
        <v>153</v>
      </c>
      <c r="AW254" s="14" t="s">
        <v>35</v>
      </c>
      <c r="AX254" s="14" t="s">
        <v>73</v>
      </c>
      <c r="AY254" s="244" t="s">
        <v>143</v>
      </c>
    </row>
    <row r="255" s="14" customFormat="1">
      <c r="A255" s="14"/>
      <c r="B255" s="234"/>
      <c r="C255" s="235"/>
      <c r="D255" s="218" t="s">
        <v>159</v>
      </c>
      <c r="E255" s="236" t="s">
        <v>19</v>
      </c>
      <c r="F255" s="237" t="s">
        <v>228</v>
      </c>
      <c r="G255" s="235"/>
      <c r="H255" s="238">
        <v>1.782</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159</v>
      </c>
      <c r="AU255" s="244" t="s">
        <v>153</v>
      </c>
      <c r="AV255" s="14" t="s">
        <v>153</v>
      </c>
      <c r="AW255" s="14" t="s">
        <v>35</v>
      </c>
      <c r="AX255" s="14" t="s">
        <v>73</v>
      </c>
      <c r="AY255" s="244" t="s">
        <v>143</v>
      </c>
    </row>
    <row r="256" s="14" customFormat="1">
      <c r="A256" s="14"/>
      <c r="B256" s="234"/>
      <c r="C256" s="235"/>
      <c r="D256" s="218" t="s">
        <v>159</v>
      </c>
      <c r="E256" s="236" t="s">
        <v>19</v>
      </c>
      <c r="F256" s="237" t="s">
        <v>229</v>
      </c>
      <c r="G256" s="235"/>
      <c r="H256" s="238">
        <v>3.8279999999999998</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159</v>
      </c>
      <c r="AU256" s="244" t="s">
        <v>153</v>
      </c>
      <c r="AV256" s="14" t="s">
        <v>153</v>
      </c>
      <c r="AW256" s="14" t="s">
        <v>35</v>
      </c>
      <c r="AX256" s="14" t="s">
        <v>73</v>
      </c>
      <c r="AY256" s="244" t="s">
        <v>143</v>
      </c>
    </row>
    <row r="257" s="14" customFormat="1">
      <c r="A257" s="14"/>
      <c r="B257" s="234"/>
      <c r="C257" s="235"/>
      <c r="D257" s="218" t="s">
        <v>159</v>
      </c>
      <c r="E257" s="236" t="s">
        <v>19</v>
      </c>
      <c r="F257" s="237" t="s">
        <v>230</v>
      </c>
      <c r="G257" s="235"/>
      <c r="H257" s="238">
        <v>0.98999999999999999</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159</v>
      </c>
      <c r="AU257" s="244" t="s">
        <v>153</v>
      </c>
      <c r="AV257" s="14" t="s">
        <v>153</v>
      </c>
      <c r="AW257" s="14" t="s">
        <v>35</v>
      </c>
      <c r="AX257" s="14" t="s">
        <v>73</v>
      </c>
      <c r="AY257" s="244" t="s">
        <v>143</v>
      </c>
    </row>
    <row r="258" s="13" customFormat="1">
      <c r="A258" s="13"/>
      <c r="B258" s="224"/>
      <c r="C258" s="225"/>
      <c r="D258" s="218" t="s">
        <v>159</v>
      </c>
      <c r="E258" s="226" t="s">
        <v>19</v>
      </c>
      <c r="F258" s="227" t="s">
        <v>231</v>
      </c>
      <c r="G258" s="225"/>
      <c r="H258" s="226" t="s">
        <v>19</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159</v>
      </c>
      <c r="AU258" s="233" t="s">
        <v>153</v>
      </c>
      <c r="AV258" s="13" t="s">
        <v>81</v>
      </c>
      <c r="AW258" s="13" t="s">
        <v>35</v>
      </c>
      <c r="AX258" s="13" t="s">
        <v>73</v>
      </c>
      <c r="AY258" s="233" t="s">
        <v>143</v>
      </c>
    </row>
    <row r="259" s="14" customFormat="1">
      <c r="A259" s="14"/>
      <c r="B259" s="234"/>
      <c r="C259" s="235"/>
      <c r="D259" s="218" t="s">
        <v>159</v>
      </c>
      <c r="E259" s="236" t="s">
        <v>19</v>
      </c>
      <c r="F259" s="237" t="s">
        <v>232</v>
      </c>
      <c r="G259" s="235"/>
      <c r="H259" s="238">
        <v>8.0500000000000007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159</v>
      </c>
      <c r="AU259" s="244" t="s">
        <v>153</v>
      </c>
      <c r="AV259" s="14" t="s">
        <v>153</v>
      </c>
      <c r="AW259" s="14" t="s">
        <v>35</v>
      </c>
      <c r="AX259" s="14" t="s">
        <v>73</v>
      </c>
      <c r="AY259" s="244" t="s">
        <v>143</v>
      </c>
    </row>
    <row r="260" s="13" customFormat="1">
      <c r="A260" s="13"/>
      <c r="B260" s="224"/>
      <c r="C260" s="225"/>
      <c r="D260" s="218" t="s">
        <v>159</v>
      </c>
      <c r="E260" s="226" t="s">
        <v>19</v>
      </c>
      <c r="F260" s="227" t="s">
        <v>233</v>
      </c>
      <c r="G260" s="225"/>
      <c r="H260" s="226" t="s">
        <v>19</v>
      </c>
      <c r="I260" s="228"/>
      <c r="J260" s="225"/>
      <c r="K260" s="225"/>
      <c r="L260" s="229"/>
      <c r="M260" s="230"/>
      <c r="N260" s="231"/>
      <c r="O260" s="231"/>
      <c r="P260" s="231"/>
      <c r="Q260" s="231"/>
      <c r="R260" s="231"/>
      <c r="S260" s="231"/>
      <c r="T260" s="232"/>
      <c r="U260" s="13"/>
      <c r="V260" s="13"/>
      <c r="W260" s="13"/>
      <c r="X260" s="13"/>
      <c r="Y260" s="13"/>
      <c r="Z260" s="13"/>
      <c r="AA260" s="13"/>
      <c r="AB260" s="13"/>
      <c r="AC260" s="13"/>
      <c r="AD260" s="13"/>
      <c r="AE260" s="13"/>
      <c r="AT260" s="233" t="s">
        <v>159</v>
      </c>
      <c r="AU260" s="233" t="s">
        <v>153</v>
      </c>
      <c r="AV260" s="13" t="s">
        <v>81</v>
      </c>
      <c r="AW260" s="13" t="s">
        <v>35</v>
      </c>
      <c r="AX260" s="13" t="s">
        <v>73</v>
      </c>
      <c r="AY260" s="233" t="s">
        <v>143</v>
      </c>
    </row>
    <row r="261" s="13" customFormat="1">
      <c r="A261" s="13"/>
      <c r="B261" s="224"/>
      <c r="C261" s="225"/>
      <c r="D261" s="218" t="s">
        <v>159</v>
      </c>
      <c r="E261" s="226" t="s">
        <v>19</v>
      </c>
      <c r="F261" s="227" t="s">
        <v>210</v>
      </c>
      <c r="G261" s="225"/>
      <c r="H261" s="226" t="s">
        <v>19</v>
      </c>
      <c r="I261" s="228"/>
      <c r="J261" s="225"/>
      <c r="K261" s="225"/>
      <c r="L261" s="229"/>
      <c r="M261" s="230"/>
      <c r="N261" s="231"/>
      <c r="O261" s="231"/>
      <c r="P261" s="231"/>
      <c r="Q261" s="231"/>
      <c r="R261" s="231"/>
      <c r="S261" s="231"/>
      <c r="T261" s="232"/>
      <c r="U261" s="13"/>
      <c r="V261" s="13"/>
      <c r="W261" s="13"/>
      <c r="X261" s="13"/>
      <c r="Y261" s="13"/>
      <c r="Z261" s="13"/>
      <c r="AA261" s="13"/>
      <c r="AB261" s="13"/>
      <c r="AC261" s="13"/>
      <c r="AD261" s="13"/>
      <c r="AE261" s="13"/>
      <c r="AT261" s="233" t="s">
        <v>159</v>
      </c>
      <c r="AU261" s="233" t="s">
        <v>153</v>
      </c>
      <c r="AV261" s="13" t="s">
        <v>81</v>
      </c>
      <c r="AW261" s="13" t="s">
        <v>35</v>
      </c>
      <c r="AX261" s="13" t="s">
        <v>73</v>
      </c>
      <c r="AY261" s="233" t="s">
        <v>143</v>
      </c>
    </row>
    <row r="262" s="14" customFormat="1">
      <c r="A262" s="14"/>
      <c r="B262" s="234"/>
      <c r="C262" s="235"/>
      <c r="D262" s="218" t="s">
        <v>159</v>
      </c>
      <c r="E262" s="236" t="s">
        <v>19</v>
      </c>
      <c r="F262" s="237" t="s">
        <v>234</v>
      </c>
      <c r="G262" s="235"/>
      <c r="H262" s="238">
        <v>4.4550000000000001</v>
      </c>
      <c r="I262" s="239"/>
      <c r="J262" s="235"/>
      <c r="K262" s="235"/>
      <c r="L262" s="240"/>
      <c r="M262" s="241"/>
      <c r="N262" s="242"/>
      <c r="O262" s="242"/>
      <c r="P262" s="242"/>
      <c r="Q262" s="242"/>
      <c r="R262" s="242"/>
      <c r="S262" s="242"/>
      <c r="T262" s="243"/>
      <c r="U262" s="14"/>
      <c r="V262" s="14"/>
      <c r="W262" s="14"/>
      <c r="X262" s="14"/>
      <c r="Y262" s="14"/>
      <c r="Z262" s="14"/>
      <c r="AA262" s="14"/>
      <c r="AB262" s="14"/>
      <c r="AC262" s="14"/>
      <c r="AD262" s="14"/>
      <c r="AE262" s="14"/>
      <c r="AT262" s="244" t="s">
        <v>159</v>
      </c>
      <c r="AU262" s="244" t="s">
        <v>153</v>
      </c>
      <c r="AV262" s="14" t="s">
        <v>153</v>
      </c>
      <c r="AW262" s="14" t="s">
        <v>35</v>
      </c>
      <c r="AX262" s="14" t="s">
        <v>73</v>
      </c>
      <c r="AY262" s="244" t="s">
        <v>143</v>
      </c>
    </row>
    <row r="263" s="14" customFormat="1">
      <c r="A263" s="14"/>
      <c r="B263" s="234"/>
      <c r="C263" s="235"/>
      <c r="D263" s="218" t="s">
        <v>159</v>
      </c>
      <c r="E263" s="236" t="s">
        <v>19</v>
      </c>
      <c r="F263" s="237" t="s">
        <v>235</v>
      </c>
      <c r="G263" s="235"/>
      <c r="H263" s="238">
        <v>2.9700000000000002</v>
      </c>
      <c r="I263" s="239"/>
      <c r="J263" s="235"/>
      <c r="K263" s="235"/>
      <c r="L263" s="240"/>
      <c r="M263" s="241"/>
      <c r="N263" s="242"/>
      <c r="O263" s="242"/>
      <c r="P263" s="242"/>
      <c r="Q263" s="242"/>
      <c r="R263" s="242"/>
      <c r="S263" s="242"/>
      <c r="T263" s="243"/>
      <c r="U263" s="14"/>
      <c r="V263" s="14"/>
      <c r="W263" s="14"/>
      <c r="X263" s="14"/>
      <c r="Y263" s="14"/>
      <c r="Z263" s="14"/>
      <c r="AA263" s="14"/>
      <c r="AB263" s="14"/>
      <c r="AC263" s="14"/>
      <c r="AD263" s="14"/>
      <c r="AE263" s="14"/>
      <c r="AT263" s="244" t="s">
        <v>159</v>
      </c>
      <c r="AU263" s="244" t="s">
        <v>153</v>
      </c>
      <c r="AV263" s="14" t="s">
        <v>153</v>
      </c>
      <c r="AW263" s="14" t="s">
        <v>35</v>
      </c>
      <c r="AX263" s="14" t="s">
        <v>73</v>
      </c>
      <c r="AY263" s="244" t="s">
        <v>143</v>
      </c>
    </row>
    <row r="264" s="14" customFormat="1">
      <c r="A264" s="14"/>
      <c r="B264" s="234"/>
      <c r="C264" s="235"/>
      <c r="D264" s="218" t="s">
        <v>159</v>
      </c>
      <c r="E264" s="236" t="s">
        <v>19</v>
      </c>
      <c r="F264" s="237" t="s">
        <v>236</v>
      </c>
      <c r="G264" s="235"/>
      <c r="H264" s="238">
        <v>2.4750000000000001</v>
      </c>
      <c r="I264" s="239"/>
      <c r="J264" s="235"/>
      <c r="K264" s="235"/>
      <c r="L264" s="240"/>
      <c r="M264" s="241"/>
      <c r="N264" s="242"/>
      <c r="O264" s="242"/>
      <c r="P264" s="242"/>
      <c r="Q264" s="242"/>
      <c r="R264" s="242"/>
      <c r="S264" s="242"/>
      <c r="T264" s="243"/>
      <c r="U264" s="14"/>
      <c r="V264" s="14"/>
      <c r="W264" s="14"/>
      <c r="X264" s="14"/>
      <c r="Y264" s="14"/>
      <c r="Z264" s="14"/>
      <c r="AA264" s="14"/>
      <c r="AB264" s="14"/>
      <c r="AC264" s="14"/>
      <c r="AD264" s="14"/>
      <c r="AE264" s="14"/>
      <c r="AT264" s="244" t="s">
        <v>159</v>
      </c>
      <c r="AU264" s="244" t="s">
        <v>153</v>
      </c>
      <c r="AV264" s="14" t="s">
        <v>153</v>
      </c>
      <c r="AW264" s="14" t="s">
        <v>35</v>
      </c>
      <c r="AX264" s="14" t="s">
        <v>73</v>
      </c>
      <c r="AY264" s="244" t="s">
        <v>143</v>
      </c>
    </row>
    <row r="265" s="14" customFormat="1">
      <c r="A265" s="14"/>
      <c r="B265" s="234"/>
      <c r="C265" s="235"/>
      <c r="D265" s="218" t="s">
        <v>159</v>
      </c>
      <c r="E265" s="236" t="s">
        <v>19</v>
      </c>
      <c r="F265" s="237" t="s">
        <v>237</v>
      </c>
      <c r="G265" s="235"/>
      <c r="H265" s="238">
        <v>0.59399999999999997</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159</v>
      </c>
      <c r="AU265" s="244" t="s">
        <v>153</v>
      </c>
      <c r="AV265" s="14" t="s">
        <v>153</v>
      </c>
      <c r="AW265" s="14" t="s">
        <v>35</v>
      </c>
      <c r="AX265" s="14" t="s">
        <v>73</v>
      </c>
      <c r="AY265" s="244" t="s">
        <v>143</v>
      </c>
    </row>
    <row r="266" s="14" customFormat="1">
      <c r="A266" s="14"/>
      <c r="B266" s="234"/>
      <c r="C266" s="235"/>
      <c r="D266" s="218" t="s">
        <v>159</v>
      </c>
      <c r="E266" s="236" t="s">
        <v>19</v>
      </c>
      <c r="F266" s="237" t="s">
        <v>238</v>
      </c>
      <c r="G266" s="235"/>
      <c r="H266" s="238">
        <v>0.79200000000000004</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159</v>
      </c>
      <c r="AU266" s="244" t="s">
        <v>153</v>
      </c>
      <c r="AV266" s="14" t="s">
        <v>153</v>
      </c>
      <c r="AW266" s="14" t="s">
        <v>35</v>
      </c>
      <c r="AX266" s="14" t="s">
        <v>73</v>
      </c>
      <c r="AY266" s="244" t="s">
        <v>143</v>
      </c>
    </row>
    <row r="267" s="14" customFormat="1">
      <c r="A267" s="14"/>
      <c r="B267" s="234"/>
      <c r="C267" s="235"/>
      <c r="D267" s="218" t="s">
        <v>159</v>
      </c>
      <c r="E267" s="236" t="s">
        <v>19</v>
      </c>
      <c r="F267" s="237" t="s">
        <v>239</v>
      </c>
      <c r="G267" s="235"/>
      <c r="H267" s="238">
        <v>0.495</v>
      </c>
      <c r="I267" s="239"/>
      <c r="J267" s="235"/>
      <c r="K267" s="235"/>
      <c r="L267" s="240"/>
      <c r="M267" s="241"/>
      <c r="N267" s="242"/>
      <c r="O267" s="242"/>
      <c r="P267" s="242"/>
      <c r="Q267" s="242"/>
      <c r="R267" s="242"/>
      <c r="S267" s="242"/>
      <c r="T267" s="243"/>
      <c r="U267" s="14"/>
      <c r="V267" s="14"/>
      <c r="W267" s="14"/>
      <c r="X267" s="14"/>
      <c r="Y267" s="14"/>
      <c r="Z267" s="14"/>
      <c r="AA267" s="14"/>
      <c r="AB267" s="14"/>
      <c r="AC267" s="14"/>
      <c r="AD267" s="14"/>
      <c r="AE267" s="14"/>
      <c r="AT267" s="244" t="s">
        <v>159</v>
      </c>
      <c r="AU267" s="244" t="s">
        <v>153</v>
      </c>
      <c r="AV267" s="14" t="s">
        <v>153</v>
      </c>
      <c r="AW267" s="14" t="s">
        <v>35</v>
      </c>
      <c r="AX267" s="14" t="s">
        <v>73</v>
      </c>
      <c r="AY267" s="244" t="s">
        <v>143</v>
      </c>
    </row>
    <row r="268" s="13" customFormat="1">
      <c r="A268" s="13"/>
      <c r="B268" s="224"/>
      <c r="C268" s="225"/>
      <c r="D268" s="218" t="s">
        <v>159</v>
      </c>
      <c r="E268" s="226" t="s">
        <v>19</v>
      </c>
      <c r="F268" s="227" t="s">
        <v>240</v>
      </c>
      <c r="G268" s="225"/>
      <c r="H268" s="226" t="s">
        <v>19</v>
      </c>
      <c r="I268" s="228"/>
      <c r="J268" s="225"/>
      <c r="K268" s="225"/>
      <c r="L268" s="229"/>
      <c r="M268" s="230"/>
      <c r="N268" s="231"/>
      <c r="O268" s="231"/>
      <c r="P268" s="231"/>
      <c r="Q268" s="231"/>
      <c r="R268" s="231"/>
      <c r="S268" s="231"/>
      <c r="T268" s="232"/>
      <c r="U268" s="13"/>
      <c r="V268" s="13"/>
      <c r="W268" s="13"/>
      <c r="X268" s="13"/>
      <c r="Y268" s="13"/>
      <c r="Z268" s="13"/>
      <c r="AA268" s="13"/>
      <c r="AB268" s="13"/>
      <c r="AC268" s="13"/>
      <c r="AD268" s="13"/>
      <c r="AE268" s="13"/>
      <c r="AT268" s="233" t="s">
        <v>159</v>
      </c>
      <c r="AU268" s="233" t="s">
        <v>153</v>
      </c>
      <c r="AV268" s="13" t="s">
        <v>81</v>
      </c>
      <c r="AW268" s="13" t="s">
        <v>35</v>
      </c>
      <c r="AX268" s="13" t="s">
        <v>73</v>
      </c>
      <c r="AY268" s="233" t="s">
        <v>143</v>
      </c>
    </row>
    <row r="269" s="14" customFormat="1">
      <c r="A269" s="14"/>
      <c r="B269" s="234"/>
      <c r="C269" s="235"/>
      <c r="D269" s="218" t="s">
        <v>159</v>
      </c>
      <c r="E269" s="236" t="s">
        <v>19</v>
      </c>
      <c r="F269" s="237" t="s">
        <v>241</v>
      </c>
      <c r="G269" s="235"/>
      <c r="H269" s="238">
        <v>1.617</v>
      </c>
      <c r="I269" s="239"/>
      <c r="J269" s="235"/>
      <c r="K269" s="235"/>
      <c r="L269" s="240"/>
      <c r="M269" s="241"/>
      <c r="N269" s="242"/>
      <c r="O269" s="242"/>
      <c r="P269" s="242"/>
      <c r="Q269" s="242"/>
      <c r="R269" s="242"/>
      <c r="S269" s="242"/>
      <c r="T269" s="243"/>
      <c r="U269" s="14"/>
      <c r="V269" s="14"/>
      <c r="W269" s="14"/>
      <c r="X269" s="14"/>
      <c r="Y269" s="14"/>
      <c r="Z269" s="14"/>
      <c r="AA269" s="14"/>
      <c r="AB269" s="14"/>
      <c r="AC269" s="14"/>
      <c r="AD269" s="14"/>
      <c r="AE269" s="14"/>
      <c r="AT269" s="244" t="s">
        <v>159</v>
      </c>
      <c r="AU269" s="244" t="s">
        <v>153</v>
      </c>
      <c r="AV269" s="14" t="s">
        <v>153</v>
      </c>
      <c r="AW269" s="14" t="s">
        <v>35</v>
      </c>
      <c r="AX269" s="14" t="s">
        <v>73</v>
      </c>
      <c r="AY269" s="244" t="s">
        <v>143</v>
      </c>
    </row>
    <row r="270" s="15" customFormat="1">
      <c r="A270" s="15"/>
      <c r="B270" s="245"/>
      <c r="C270" s="246"/>
      <c r="D270" s="218" t="s">
        <v>159</v>
      </c>
      <c r="E270" s="247" t="s">
        <v>19</v>
      </c>
      <c r="F270" s="248" t="s">
        <v>179</v>
      </c>
      <c r="G270" s="246"/>
      <c r="H270" s="249">
        <v>385.63799999999998</v>
      </c>
      <c r="I270" s="250"/>
      <c r="J270" s="246"/>
      <c r="K270" s="246"/>
      <c r="L270" s="251"/>
      <c r="M270" s="252"/>
      <c r="N270" s="253"/>
      <c r="O270" s="253"/>
      <c r="P270" s="253"/>
      <c r="Q270" s="253"/>
      <c r="R270" s="253"/>
      <c r="S270" s="253"/>
      <c r="T270" s="254"/>
      <c r="U270" s="15"/>
      <c r="V270" s="15"/>
      <c r="W270" s="15"/>
      <c r="X270" s="15"/>
      <c r="Y270" s="15"/>
      <c r="Z270" s="15"/>
      <c r="AA270" s="15"/>
      <c r="AB270" s="15"/>
      <c r="AC270" s="15"/>
      <c r="AD270" s="15"/>
      <c r="AE270" s="15"/>
      <c r="AT270" s="255" t="s">
        <v>159</v>
      </c>
      <c r="AU270" s="255" t="s">
        <v>153</v>
      </c>
      <c r="AV270" s="15" t="s">
        <v>152</v>
      </c>
      <c r="AW270" s="15" t="s">
        <v>35</v>
      </c>
      <c r="AX270" s="15" t="s">
        <v>81</v>
      </c>
      <c r="AY270" s="255" t="s">
        <v>143</v>
      </c>
    </row>
    <row r="271" s="14" customFormat="1">
      <c r="A271" s="14"/>
      <c r="B271" s="234"/>
      <c r="C271" s="235"/>
      <c r="D271" s="218" t="s">
        <v>159</v>
      </c>
      <c r="E271" s="235"/>
      <c r="F271" s="237" t="s">
        <v>252</v>
      </c>
      <c r="G271" s="235"/>
      <c r="H271" s="238">
        <v>771.27599999999995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159</v>
      </c>
      <c r="AU271" s="244" t="s">
        <v>153</v>
      </c>
      <c r="AV271" s="14" t="s">
        <v>153</v>
      </c>
      <c r="AW271" s="14" t="s">
        <v>4</v>
      </c>
      <c r="AX271" s="14" t="s">
        <v>81</v>
      </c>
      <c r="AY271" s="244" t="s">
        <v>143</v>
      </c>
    </row>
    <row r="272" s="2" customFormat="1" ht="24.15" customHeight="1">
      <c r="A272" s="39"/>
      <c r="B272" s="40"/>
      <c r="C272" s="205" t="s">
        <v>253</v>
      </c>
      <c r="D272" s="205" t="s">
        <v>147</v>
      </c>
      <c r="E272" s="206" t="s">
        <v>254</v>
      </c>
      <c r="F272" s="207" t="s">
        <v>255</v>
      </c>
      <c r="G272" s="208" t="s">
        <v>150</v>
      </c>
      <c r="H272" s="209">
        <v>2.5150000000000001</v>
      </c>
      <c r="I272" s="210"/>
      <c r="J272" s="211">
        <f>ROUND(I272*H272,2)</f>
        <v>0</v>
      </c>
      <c r="K272" s="207" t="s">
        <v>151</v>
      </c>
      <c r="L272" s="45"/>
      <c r="M272" s="212" t="s">
        <v>19</v>
      </c>
      <c r="N272" s="213" t="s">
        <v>45</v>
      </c>
      <c r="O272" s="85"/>
      <c r="P272" s="214">
        <f>O272*H272</f>
        <v>0</v>
      </c>
      <c r="Q272" s="214">
        <v>0.0043800000000000002</v>
      </c>
      <c r="R272" s="214">
        <f>Q272*H272</f>
        <v>0.011015700000000002</v>
      </c>
      <c r="S272" s="214">
        <v>0</v>
      </c>
      <c r="T272" s="215">
        <f>S272*H272</f>
        <v>0</v>
      </c>
      <c r="U272" s="39"/>
      <c r="V272" s="39"/>
      <c r="W272" s="39"/>
      <c r="X272" s="39"/>
      <c r="Y272" s="39"/>
      <c r="Z272" s="39"/>
      <c r="AA272" s="39"/>
      <c r="AB272" s="39"/>
      <c r="AC272" s="39"/>
      <c r="AD272" s="39"/>
      <c r="AE272" s="39"/>
      <c r="AR272" s="216" t="s">
        <v>152</v>
      </c>
      <c r="AT272" s="216" t="s">
        <v>147</v>
      </c>
      <c r="AU272" s="216" t="s">
        <v>153</v>
      </c>
      <c r="AY272" s="18" t="s">
        <v>143</v>
      </c>
      <c r="BE272" s="217">
        <f>IF(N272="základní",J272,0)</f>
        <v>0</v>
      </c>
      <c r="BF272" s="217">
        <f>IF(N272="snížená",J272,0)</f>
        <v>0</v>
      </c>
      <c r="BG272" s="217">
        <f>IF(N272="zákl. přenesená",J272,0)</f>
        <v>0</v>
      </c>
      <c r="BH272" s="217">
        <f>IF(N272="sníž. přenesená",J272,0)</f>
        <v>0</v>
      </c>
      <c r="BI272" s="217">
        <f>IF(N272="nulová",J272,0)</f>
        <v>0</v>
      </c>
      <c r="BJ272" s="18" t="s">
        <v>153</v>
      </c>
      <c r="BK272" s="217">
        <f>ROUND(I272*H272,2)</f>
        <v>0</v>
      </c>
      <c r="BL272" s="18" t="s">
        <v>152</v>
      </c>
      <c r="BM272" s="216" t="s">
        <v>256</v>
      </c>
    </row>
    <row r="273" s="2" customFormat="1">
      <c r="A273" s="39"/>
      <c r="B273" s="40"/>
      <c r="C273" s="41"/>
      <c r="D273" s="218" t="s">
        <v>155</v>
      </c>
      <c r="E273" s="41"/>
      <c r="F273" s="219" t="s">
        <v>257</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155</v>
      </c>
      <c r="AU273" s="18" t="s">
        <v>153</v>
      </c>
    </row>
    <row r="274" s="2" customFormat="1">
      <c r="A274" s="39"/>
      <c r="B274" s="40"/>
      <c r="C274" s="41"/>
      <c r="D274" s="218" t="s">
        <v>157</v>
      </c>
      <c r="E274" s="41"/>
      <c r="F274" s="223" t="s">
        <v>184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157</v>
      </c>
      <c r="AU274" s="18" t="s">
        <v>153</v>
      </c>
    </row>
    <row r="275" s="13" customFormat="1">
      <c r="A275" s="13"/>
      <c r="B275" s="224"/>
      <c r="C275" s="225"/>
      <c r="D275" s="218" t="s">
        <v>159</v>
      </c>
      <c r="E275" s="226" t="s">
        <v>19</v>
      </c>
      <c r="F275" s="227" t="s">
        <v>258</v>
      </c>
      <c r="G275" s="225"/>
      <c r="H275" s="226" t="s">
        <v>19</v>
      </c>
      <c r="I275" s="228"/>
      <c r="J275" s="225"/>
      <c r="K275" s="225"/>
      <c r="L275" s="229"/>
      <c r="M275" s="230"/>
      <c r="N275" s="231"/>
      <c r="O275" s="231"/>
      <c r="P275" s="231"/>
      <c r="Q275" s="231"/>
      <c r="R275" s="231"/>
      <c r="S275" s="231"/>
      <c r="T275" s="232"/>
      <c r="U275" s="13"/>
      <c r="V275" s="13"/>
      <c r="W275" s="13"/>
      <c r="X275" s="13"/>
      <c r="Y275" s="13"/>
      <c r="Z275" s="13"/>
      <c r="AA275" s="13"/>
      <c r="AB275" s="13"/>
      <c r="AC275" s="13"/>
      <c r="AD275" s="13"/>
      <c r="AE275" s="13"/>
      <c r="AT275" s="233" t="s">
        <v>159</v>
      </c>
      <c r="AU275" s="233" t="s">
        <v>153</v>
      </c>
      <c r="AV275" s="13" t="s">
        <v>81</v>
      </c>
      <c r="AW275" s="13" t="s">
        <v>35</v>
      </c>
      <c r="AX275" s="13" t="s">
        <v>73</v>
      </c>
      <c r="AY275" s="233" t="s">
        <v>143</v>
      </c>
    </row>
    <row r="276" s="14" customFormat="1">
      <c r="A276" s="14"/>
      <c r="B276" s="234"/>
      <c r="C276" s="235"/>
      <c r="D276" s="218" t="s">
        <v>159</v>
      </c>
      <c r="E276" s="236" t="s">
        <v>19</v>
      </c>
      <c r="F276" s="237" t="s">
        <v>259</v>
      </c>
      <c r="G276" s="235"/>
      <c r="H276" s="238">
        <v>2.2000000000000002</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159</v>
      </c>
      <c r="AU276" s="244" t="s">
        <v>153</v>
      </c>
      <c r="AV276" s="14" t="s">
        <v>153</v>
      </c>
      <c r="AW276" s="14" t="s">
        <v>35</v>
      </c>
      <c r="AX276" s="14" t="s">
        <v>73</v>
      </c>
      <c r="AY276" s="244" t="s">
        <v>143</v>
      </c>
    </row>
    <row r="277" s="14" customFormat="1">
      <c r="A277" s="14"/>
      <c r="B277" s="234"/>
      <c r="C277" s="235"/>
      <c r="D277" s="218" t="s">
        <v>159</v>
      </c>
      <c r="E277" s="236" t="s">
        <v>19</v>
      </c>
      <c r="F277" s="237" t="s">
        <v>260</v>
      </c>
      <c r="G277" s="235"/>
      <c r="H277" s="238">
        <v>0.315</v>
      </c>
      <c r="I277" s="239"/>
      <c r="J277" s="235"/>
      <c r="K277" s="235"/>
      <c r="L277" s="240"/>
      <c r="M277" s="241"/>
      <c r="N277" s="242"/>
      <c r="O277" s="242"/>
      <c r="P277" s="242"/>
      <c r="Q277" s="242"/>
      <c r="R277" s="242"/>
      <c r="S277" s="242"/>
      <c r="T277" s="243"/>
      <c r="U277" s="14"/>
      <c r="V277" s="14"/>
      <c r="W277" s="14"/>
      <c r="X277" s="14"/>
      <c r="Y277" s="14"/>
      <c r="Z277" s="14"/>
      <c r="AA277" s="14"/>
      <c r="AB277" s="14"/>
      <c r="AC277" s="14"/>
      <c r="AD277" s="14"/>
      <c r="AE277" s="14"/>
      <c r="AT277" s="244" t="s">
        <v>159</v>
      </c>
      <c r="AU277" s="244" t="s">
        <v>153</v>
      </c>
      <c r="AV277" s="14" t="s">
        <v>153</v>
      </c>
      <c r="AW277" s="14" t="s">
        <v>35</v>
      </c>
      <c r="AX277" s="14" t="s">
        <v>73</v>
      </c>
      <c r="AY277" s="244" t="s">
        <v>143</v>
      </c>
    </row>
    <row r="278" s="15" customFormat="1">
      <c r="A278" s="15"/>
      <c r="B278" s="245"/>
      <c r="C278" s="246"/>
      <c r="D278" s="218" t="s">
        <v>159</v>
      </c>
      <c r="E278" s="247" t="s">
        <v>19</v>
      </c>
      <c r="F278" s="248" t="s">
        <v>179</v>
      </c>
      <c r="G278" s="246"/>
      <c r="H278" s="249">
        <v>2.5150000000000001</v>
      </c>
      <c r="I278" s="250"/>
      <c r="J278" s="246"/>
      <c r="K278" s="246"/>
      <c r="L278" s="251"/>
      <c r="M278" s="252"/>
      <c r="N278" s="253"/>
      <c r="O278" s="253"/>
      <c r="P278" s="253"/>
      <c r="Q278" s="253"/>
      <c r="R278" s="253"/>
      <c r="S278" s="253"/>
      <c r="T278" s="254"/>
      <c r="U278" s="15"/>
      <c r="V278" s="15"/>
      <c r="W278" s="15"/>
      <c r="X278" s="15"/>
      <c r="Y278" s="15"/>
      <c r="Z278" s="15"/>
      <c r="AA278" s="15"/>
      <c r="AB278" s="15"/>
      <c r="AC278" s="15"/>
      <c r="AD278" s="15"/>
      <c r="AE278" s="15"/>
      <c r="AT278" s="255" t="s">
        <v>159</v>
      </c>
      <c r="AU278" s="255" t="s">
        <v>153</v>
      </c>
      <c r="AV278" s="15" t="s">
        <v>152</v>
      </c>
      <c r="AW278" s="15" t="s">
        <v>35</v>
      </c>
      <c r="AX278" s="15" t="s">
        <v>81</v>
      </c>
      <c r="AY278" s="255" t="s">
        <v>143</v>
      </c>
    </row>
    <row r="279" s="2" customFormat="1" ht="24.15" customHeight="1">
      <c r="A279" s="39"/>
      <c r="B279" s="40"/>
      <c r="C279" s="205" t="s">
        <v>261</v>
      </c>
      <c r="D279" s="205" t="s">
        <v>147</v>
      </c>
      <c r="E279" s="206" t="s">
        <v>262</v>
      </c>
      <c r="F279" s="207" t="s">
        <v>263</v>
      </c>
      <c r="G279" s="208" t="s">
        <v>264</v>
      </c>
      <c r="H279" s="209">
        <v>203.19999999999999</v>
      </c>
      <c r="I279" s="210"/>
      <c r="J279" s="211">
        <f>ROUND(I279*H279,2)</f>
        <v>0</v>
      </c>
      <c r="K279" s="207" t="s">
        <v>151</v>
      </c>
      <c r="L279" s="45"/>
      <c r="M279" s="212" t="s">
        <v>19</v>
      </c>
      <c r="N279" s="213" t="s">
        <v>45</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152</v>
      </c>
      <c r="AT279" s="216" t="s">
        <v>147</v>
      </c>
      <c r="AU279" s="216" t="s">
        <v>153</v>
      </c>
      <c r="AY279" s="18" t="s">
        <v>143</v>
      </c>
      <c r="BE279" s="217">
        <f>IF(N279="základní",J279,0)</f>
        <v>0</v>
      </c>
      <c r="BF279" s="217">
        <f>IF(N279="snížená",J279,0)</f>
        <v>0</v>
      </c>
      <c r="BG279" s="217">
        <f>IF(N279="zákl. přenesená",J279,0)</f>
        <v>0</v>
      </c>
      <c r="BH279" s="217">
        <f>IF(N279="sníž. přenesená",J279,0)</f>
        <v>0</v>
      </c>
      <c r="BI279" s="217">
        <f>IF(N279="nulová",J279,0)</f>
        <v>0</v>
      </c>
      <c r="BJ279" s="18" t="s">
        <v>153</v>
      </c>
      <c r="BK279" s="217">
        <f>ROUND(I279*H279,2)</f>
        <v>0</v>
      </c>
      <c r="BL279" s="18" t="s">
        <v>152</v>
      </c>
      <c r="BM279" s="216" t="s">
        <v>265</v>
      </c>
    </row>
    <row r="280" s="2" customFormat="1">
      <c r="A280" s="39"/>
      <c r="B280" s="40"/>
      <c r="C280" s="41"/>
      <c r="D280" s="218" t="s">
        <v>155</v>
      </c>
      <c r="E280" s="41"/>
      <c r="F280" s="219" t="s">
        <v>266</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155</v>
      </c>
      <c r="AU280" s="18" t="s">
        <v>153</v>
      </c>
    </row>
    <row r="281" s="2" customFormat="1">
      <c r="A281" s="39"/>
      <c r="B281" s="40"/>
      <c r="C281" s="41"/>
      <c r="D281" s="218" t="s">
        <v>157</v>
      </c>
      <c r="E281" s="41"/>
      <c r="F281" s="223" t="s">
        <v>267</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157</v>
      </c>
      <c r="AU281" s="18" t="s">
        <v>153</v>
      </c>
    </row>
    <row r="282" s="13" customFormat="1">
      <c r="A282" s="13"/>
      <c r="B282" s="224"/>
      <c r="C282" s="225"/>
      <c r="D282" s="218" t="s">
        <v>159</v>
      </c>
      <c r="E282" s="226" t="s">
        <v>19</v>
      </c>
      <c r="F282" s="227" t="s">
        <v>210</v>
      </c>
      <c r="G282" s="225"/>
      <c r="H282" s="226" t="s">
        <v>19</v>
      </c>
      <c r="I282" s="228"/>
      <c r="J282" s="225"/>
      <c r="K282" s="225"/>
      <c r="L282" s="229"/>
      <c r="M282" s="230"/>
      <c r="N282" s="231"/>
      <c r="O282" s="231"/>
      <c r="P282" s="231"/>
      <c r="Q282" s="231"/>
      <c r="R282" s="231"/>
      <c r="S282" s="231"/>
      <c r="T282" s="232"/>
      <c r="U282" s="13"/>
      <c r="V282" s="13"/>
      <c r="W282" s="13"/>
      <c r="X282" s="13"/>
      <c r="Y282" s="13"/>
      <c r="Z282" s="13"/>
      <c r="AA282" s="13"/>
      <c r="AB282" s="13"/>
      <c r="AC282" s="13"/>
      <c r="AD282" s="13"/>
      <c r="AE282" s="13"/>
      <c r="AT282" s="233" t="s">
        <v>159</v>
      </c>
      <c r="AU282" s="233" t="s">
        <v>153</v>
      </c>
      <c r="AV282" s="13" t="s">
        <v>81</v>
      </c>
      <c r="AW282" s="13" t="s">
        <v>35</v>
      </c>
      <c r="AX282" s="13" t="s">
        <v>73</v>
      </c>
      <c r="AY282" s="233" t="s">
        <v>143</v>
      </c>
    </row>
    <row r="283" s="14" customFormat="1">
      <c r="A283" s="14"/>
      <c r="B283" s="234"/>
      <c r="C283" s="235"/>
      <c r="D283" s="218" t="s">
        <v>159</v>
      </c>
      <c r="E283" s="236" t="s">
        <v>19</v>
      </c>
      <c r="F283" s="237" t="s">
        <v>268</v>
      </c>
      <c r="G283" s="235"/>
      <c r="H283" s="238">
        <v>40.5</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159</v>
      </c>
      <c r="AU283" s="244" t="s">
        <v>153</v>
      </c>
      <c r="AV283" s="14" t="s">
        <v>153</v>
      </c>
      <c r="AW283" s="14" t="s">
        <v>35</v>
      </c>
      <c r="AX283" s="14" t="s">
        <v>73</v>
      </c>
      <c r="AY283" s="244" t="s">
        <v>143</v>
      </c>
    </row>
    <row r="284" s="14" customFormat="1">
      <c r="A284" s="14"/>
      <c r="B284" s="234"/>
      <c r="C284" s="235"/>
      <c r="D284" s="218" t="s">
        <v>159</v>
      </c>
      <c r="E284" s="236" t="s">
        <v>19</v>
      </c>
      <c r="F284" s="237" t="s">
        <v>269</v>
      </c>
      <c r="G284" s="235"/>
      <c r="H284" s="238">
        <v>21</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159</v>
      </c>
      <c r="AU284" s="244" t="s">
        <v>153</v>
      </c>
      <c r="AV284" s="14" t="s">
        <v>153</v>
      </c>
      <c r="AW284" s="14" t="s">
        <v>35</v>
      </c>
      <c r="AX284" s="14" t="s">
        <v>73</v>
      </c>
      <c r="AY284" s="244" t="s">
        <v>143</v>
      </c>
    </row>
    <row r="285" s="14" customFormat="1">
      <c r="A285" s="14"/>
      <c r="B285" s="234"/>
      <c r="C285" s="235"/>
      <c r="D285" s="218" t="s">
        <v>159</v>
      </c>
      <c r="E285" s="236" t="s">
        <v>19</v>
      </c>
      <c r="F285" s="237" t="s">
        <v>270</v>
      </c>
      <c r="G285" s="235"/>
      <c r="H285" s="238">
        <v>37.5</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159</v>
      </c>
      <c r="AU285" s="244" t="s">
        <v>153</v>
      </c>
      <c r="AV285" s="14" t="s">
        <v>153</v>
      </c>
      <c r="AW285" s="14" t="s">
        <v>35</v>
      </c>
      <c r="AX285" s="14" t="s">
        <v>73</v>
      </c>
      <c r="AY285" s="244" t="s">
        <v>143</v>
      </c>
    </row>
    <row r="286" s="14" customFormat="1">
      <c r="A286" s="14"/>
      <c r="B286" s="234"/>
      <c r="C286" s="235"/>
      <c r="D286" s="218" t="s">
        <v>159</v>
      </c>
      <c r="E286" s="236" t="s">
        <v>19</v>
      </c>
      <c r="F286" s="237" t="s">
        <v>271</v>
      </c>
      <c r="G286" s="235"/>
      <c r="H286" s="238">
        <v>5.4000000000000004</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159</v>
      </c>
      <c r="AU286" s="244" t="s">
        <v>153</v>
      </c>
      <c r="AV286" s="14" t="s">
        <v>153</v>
      </c>
      <c r="AW286" s="14" t="s">
        <v>35</v>
      </c>
      <c r="AX286" s="14" t="s">
        <v>73</v>
      </c>
      <c r="AY286" s="244" t="s">
        <v>143</v>
      </c>
    </row>
    <row r="287" s="14" customFormat="1">
      <c r="A287" s="14"/>
      <c r="B287" s="234"/>
      <c r="C287" s="235"/>
      <c r="D287" s="218" t="s">
        <v>159</v>
      </c>
      <c r="E287" s="236" t="s">
        <v>19</v>
      </c>
      <c r="F287" s="237" t="s">
        <v>272</v>
      </c>
      <c r="G287" s="235"/>
      <c r="H287" s="238">
        <v>11.6</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159</v>
      </c>
      <c r="AU287" s="244" t="s">
        <v>153</v>
      </c>
      <c r="AV287" s="14" t="s">
        <v>153</v>
      </c>
      <c r="AW287" s="14" t="s">
        <v>35</v>
      </c>
      <c r="AX287" s="14" t="s">
        <v>73</v>
      </c>
      <c r="AY287" s="244" t="s">
        <v>143</v>
      </c>
    </row>
    <row r="288" s="14" customFormat="1">
      <c r="A288" s="14"/>
      <c r="B288" s="234"/>
      <c r="C288" s="235"/>
      <c r="D288" s="218" t="s">
        <v>159</v>
      </c>
      <c r="E288" s="236" t="s">
        <v>19</v>
      </c>
      <c r="F288" s="237" t="s">
        <v>273</v>
      </c>
      <c r="G288" s="235"/>
      <c r="H288" s="238">
        <v>3</v>
      </c>
      <c r="I288" s="239"/>
      <c r="J288" s="235"/>
      <c r="K288" s="235"/>
      <c r="L288" s="240"/>
      <c r="M288" s="241"/>
      <c r="N288" s="242"/>
      <c r="O288" s="242"/>
      <c r="P288" s="242"/>
      <c r="Q288" s="242"/>
      <c r="R288" s="242"/>
      <c r="S288" s="242"/>
      <c r="T288" s="243"/>
      <c r="U288" s="14"/>
      <c r="V288" s="14"/>
      <c r="W288" s="14"/>
      <c r="X288" s="14"/>
      <c r="Y288" s="14"/>
      <c r="Z288" s="14"/>
      <c r="AA288" s="14"/>
      <c r="AB288" s="14"/>
      <c r="AC288" s="14"/>
      <c r="AD288" s="14"/>
      <c r="AE288" s="14"/>
      <c r="AT288" s="244" t="s">
        <v>159</v>
      </c>
      <c r="AU288" s="244" t="s">
        <v>153</v>
      </c>
      <c r="AV288" s="14" t="s">
        <v>153</v>
      </c>
      <c r="AW288" s="14" t="s">
        <v>35</v>
      </c>
      <c r="AX288" s="14" t="s">
        <v>73</v>
      </c>
      <c r="AY288" s="244" t="s">
        <v>143</v>
      </c>
    </row>
    <row r="289" s="13" customFormat="1">
      <c r="A289" s="13"/>
      <c r="B289" s="224"/>
      <c r="C289" s="225"/>
      <c r="D289" s="218" t="s">
        <v>159</v>
      </c>
      <c r="E289" s="226" t="s">
        <v>19</v>
      </c>
      <c r="F289" s="227" t="s">
        <v>231</v>
      </c>
      <c r="G289" s="225"/>
      <c r="H289" s="226" t="s">
        <v>19</v>
      </c>
      <c r="I289" s="228"/>
      <c r="J289" s="225"/>
      <c r="K289" s="225"/>
      <c r="L289" s="229"/>
      <c r="M289" s="230"/>
      <c r="N289" s="231"/>
      <c r="O289" s="231"/>
      <c r="P289" s="231"/>
      <c r="Q289" s="231"/>
      <c r="R289" s="231"/>
      <c r="S289" s="231"/>
      <c r="T289" s="232"/>
      <c r="U289" s="13"/>
      <c r="V289" s="13"/>
      <c r="W289" s="13"/>
      <c r="X289" s="13"/>
      <c r="Y289" s="13"/>
      <c r="Z289" s="13"/>
      <c r="AA289" s="13"/>
      <c r="AB289" s="13"/>
      <c r="AC289" s="13"/>
      <c r="AD289" s="13"/>
      <c r="AE289" s="13"/>
      <c r="AT289" s="233" t="s">
        <v>159</v>
      </c>
      <c r="AU289" s="233" t="s">
        <v>153</v>
      </c>
      <c r="AV289" s="13" t="s">
        <v>81</v>
      </c>
      <c r="AW289" s="13" t="s">
        <v>35</v>
      </c>
      <c r="AX289" s="13" t="s">
        <v>73</v>
      </c>
      <c r="AY289" s="233" t="s">
        <v>143</v>
      </c>
    </row>
    <row r="290" s="14" customFormat="1">
      <c r="A290" s="14"/>
      <c r="B290" s="234"/>
      <c r="C290" s="235"/>
      <c r="D290" s="218" t="s">
        <v>159</v>
      </c>
      <c r="E290" s="236" t="s">
        <v>19</v>
      </c>
      <c r="F290" s="237" t="s">
        <v>274</v>
      </c>
      <c r="G290" s="235"/>
      <c r="H290" s="238">
        <v>32.200000000000003</v>
      </c>
      <c r="I290" s="239"/>
      <c r="J290" s="235"/>
      <c r="K290" s="235"/>
      <c r="L290" s="240"/>
      <c r="M290" s="241"/>
      <c r="N290" s="242"/>
      <c r="O290" s="242"/>
      <c r="P290" s="242"/>
      <c r="Q290" s="242"/>
      <c r="R290" s="242"/>
      <c r="S290" s="242"/>
      <c r="T290" s="243"/>
      <c r="U290" s="14"/>
      <c r="V290" s="14"/>
      <c r="W290" s="14"/>
      <c r="X290" s="14"/>
      <c r="Y290" s="14"/>
      <c r="Z290" s="14"/>
      <c r="AA290" s="14"/>
      <c r="AB290" s="14"/>
      <c r="AC290" s="14"/>
      <c r="AD290" s="14"/>
      <c r="AE290" s="14"/>
      <c r="AT290" s="244" t="s">
        <v>159</v>
      </c>
      <c r="AU290" s="244" t="s">
        <v>153</v>
      </c>
      <c r="AV290" s="14" t="s">
        <v>153</v>
      </c>
      <c r="AW290" s="14" t="s">
        <v>35</v>
      </c>
      <c r="AX290" s="14" t="s">
        <v>73</v>
      </c>
      <c r="AY290" s="244" t="s">
        <v>143</v>
      </c>
    </row>
    <row r="291" s="13" customFormat="1">
      <c r="A291" s="13"/>
      <c r="B291" s="224"/>
      <c r="C291" s="225"/>
      <c r="D291" s="218" t="s">
        <v>159</v>
      </c>
      <c r="E291" s="226" t="s">
        <v>19</v>
      </c>
      <c r="F291" s="227" t="s">
        <v>240</v>
      </c>
      <c r="G291" s="225"/>
      <c r="H291" s="226" t="s">
        <v>19</v>
      </c>
      <c r="I291" s="228"/>
      <c r="J291" s="225"/>
      <c r="K291" s="225"/>
      <c r="L291" s="229"/>
      <c r="M291" s="230"/>
      <c r="N291" s="231"/>
      <c r="O291" s="231"/>
      <c r="P291" s="231"/>
      <c r="Q291" s="231"/>
      <c r="R291" s="231"/>
      <c r="S291" s="231"/>
      <c r="T291" s="232"/>
      <c r="U291" s="13"/>
      <c r="V291" s="13"/>
      <c r="W291" s="13"/>
      <c r="X291" s="13"/>
      <c r="Y291" s="13"/>
      <c r="Z291" s="13"/>
      <c r="AA291" s="13"/>
      <c r="AB291" s="13"/>
      <c r="AC291" s="13"/>
      <c r="AD291" s="13"/>
      <c r="AE291" s="13"/>
      <c r="AT291" s="233" t="s">
        <v>159</v>
      </c>
      <c r="AU291" s="233" t="s">
        <v>153</v>
      </c>
      <c r="AV291" s="13" t="s">
        <v>81</v>
      </c>
      <c r="AW291" s="13" t="s">
        <v>35</v>
      </c>
      <c r="AX291" s="13" t="s">
        <v>73</v>
      </c>
      <c r="AY291" s="233" t="s">
        <v>143</v>
      </c>
    </row>
    <row r="292" s="14" customFormat="1">
      <c r="A292" s="14"/>
      <c r="B292" s="234"/>
      <c r="C292" s="235"/>
      <c r="D292" s="218" t="s">
        <v>159</v>
      </c>
      <c r="E292" s="236" t="s">
        <v>19</v>
      </c>
      <c r="F292" s="237" t="s">
        <v>275</v>
      </c>
      <c r="G292" s="235"/>
      <c r="H292" s="238">
        <v>4.9000000000000004</v>
      </c>
      <c r="I292" s="239"/>
      <c r="J292" s="235"/>
      <c r="K292" s="235"/>
      <c r="L292" s="240"/>
      <c r="M292" s="241"/>
      <c r="N292" s="242"/>
      <c r="O292" s="242"/>
      <c r="P292" s="242"/>
      <c r="Q292" s="242"/>
      <c r="R292" s="242"/>
      <c r="S292" s="242"/>
      <c r="T292" s="243"/>
      <c r="U292" s="14"/>
      <c r="V292" s="14"/>
      <c r="W292" s="14"/>
      <c r="X292" s="14"/>
      <c r="Y292" s="14"/>
      <c r="Z292" s="14"/>
      <c r="AA292" s="14"/>
      <c r="AB292" s="14"/>
      <c r="AC292" s="14"/>
      <c r="AD292" s="14"/>
      <c r="AE292" s="14"/>
      <c r="AT292" s="244" t="s">
        <v>159</v>
      </c>
      <c r="AU292" s="244" t="s">
        <v>153</v>
      </c>
      <c r="AV292" s="14" t="s">
        <v>153</v>
      </c>
      <c r="AW292" s="14" t="s">
        <v>35</v>
      </c>
      <c r="AX292" s="14" t="s">
        <v>73</v>
      </c>
      <c r="AY292" s="244" t="s">
        <v>143</v>
      </c>
    </row>
    <row r="293" s="13" customFormat="1">
      <c r="A293" s="13"/>
      <c r="B293" s="224"/>
      <c r="C293" s="225"/>
      <c r="D293" s="218" t="s">
        <v>159</v>
      </c>
      <c r="E293" s="226" t="s">
        <v>19</v>
      </c>
      <c r="F293" s="227" t="s">
        <v>210</v>
      </c>
      <c r="G293" s="225"/>
      <c r="H293" s="226" t="s">
        <v>19</v>
      </c>
      <c r="I293" s="228"/>
      <c r="J293" s="225"/>
      <c r="K293" s="225"/>
      <c r="L293" s="229"/>
      <c r="M293" s="230"/>
      <c r="N293" s="231"/>
      <c r="O293" s="231"/>
      <c r="P293" s="231"/>
      <c r="Q293" s="231"/>
      <c r="R293" s="231"/>
      <c r="S293" s="231"/>
      <c r="T293" s="232"/>
      <c r="U293" s="13"/>
      <c r="V293" s="13"/>
      <c r="W293" s="13"/>
      <c r="X293" s="13"/>
      <c r="Y293" s="13"/>
      <c r="Z293" s="13"/>
      <c r="AA293" s="13"/>
      <c r="AB293" s="13"/>
      <c r="AC293" s="13"/>
      <c r="AD293" s="13"/>
      <c r="AE293" s="13"/>
      <c r="AT293" s="233" t="s">
        <v>159</v>
      </c>
      <c r="AU293" s="233" t="s">
        <v>153</v>
      </c>
      <c r="AV293" s="13" t="s">
        <v>81</v>
      </c>
      <c r="AW293" s="13" t="s">
        <v>35</v>
      </c>
      <c r="AX293" s="13" t="s">
        <v>73</v>
      </c>
      <c r="AY293" s="233" t="s">
        <v>143</v>
      </c>
    </row>
    <row r="294" s="14" customFormat="1">
      <c r="A294" s="14"/>
      <c r="B294" s="234"/>
      <c r="C294" s="235"/>
      <c r="D294" s="218" t="s">
        <v>159</v>
      </c>
      <c r="E294" s="236" t="s">
        <v>19</v>
      </c>
      <c r="F294" s="237" t="s">
        <v>276</v>
      </c>
      <c r="G294" s="235"/>
      <c r="H294" s="238">
        <v>13.5</v>
      </c>
      <c r="I294" s="239"/>
      <c r="J294" s="235"/>
      <c r="K294" s="235"/>
      <c r="L294" s="240"/>
      <c r="M294" s="241"/>
      <c r="N294" s="242"/>
      <c r="O294" s="242"/>
      <c r="P294" s="242"/>
      <c r="Q294" s="242"/>
      <c r="R294" s="242"/>
      <c r="S294" s="242"/>
      <c r="T294" s="243"/>
      <c r="U294" s="14"/>
      <c r="V294" s="14"/>
      <c r="W294" s="14"/>
      <c r="X294" s="14"/>
      <c r="Y294" s="14"/>
      <c r="Z294" s="14"/>
      <c r="AA294" s="14"/>
      <c r="AB294" s="14"/>
      <c r="AC294" s="14"/>
      <c r="AD294" s="14"/>
      <c r="AE294" s="14"/>
      <c r="AT294" s="244" t="s">
        <v>159</v>
      </c>
      <c r="AU294" s="244" t="s">
        <v>153</v>
      </c>
      <c r="AV294" s="14" t="s">
        <v>153</v>
      </c>
      <c r="AW294" s="14" t="s">
        <v>35</v>
      </c>
      <c r="AX294" s="14" t="s">
        <v>73</v>
      </c>
      <c r="AY294" s="244" t="s">
        <v>143</v>
      </c>
    </row>
    <row r="295" s="14" customFormat="1">
      <c r="A295" s="14"/>
      <c r="B295" s="234"/>
      <c r="C295" s="235"/>
      <c r="D295" s="218" t="s">
        <v>159</v>
      </c>
      <c r="E295" s="236" t="s">
        <v>19</v>
      </c>
      <c r="F295" s="237" t="s">
        <v>277</v>
      </c>
      <c r="G295" s="235"/>
      <c r="H295" s="238">
        <v>9</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159</v>
      </c>
      <c r="AU295" s="244" t="s">
        <v>153</v>
      </c>
      <c r="AV295" s="14" t="s">
        <v>153</v>
      </c>
      <c r="AW295" s="14" t="s">
        <v>35</v>
      </c>
      <c r="AX295" s="14" t="s">
        <v>73</v>
      </c>
      <c r="AY295" s="244" t="s">
        <v>143</v>
      </c>
    </row>
    <row r="296" s="14" customFormat="1">
      <c r="A296" s="14"/>
      <c r="B296" s="234"/>
      <c r="C296" s="235"/>
      <c r="D296" s="218" t="s">
        <v>159</v>
      </c>
      <c r="E296" s="236" t="s">
        <v>19</v>
      </c>
      <c r="F296" s="237" t="s">
        <v>278</v>
      </c>
      <c r="G296" s="235"/>
      <c r="H296" s="238">
        <v>7.5</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159</v>
      </c>
      <c r="AU296" s="244" t="s">
        <v>153</v>
      </c>
      <c r="AV296" s="14" t="s">
        <v>153</v>
      </c>
      <c r="AW296" s="14" t="s">
        <v>35</v>
      </c>
      <c r="AX296" s="14" t="s">
        <v>73</v>
      </c>
      <c r="AY296" s="244" t="s">
        <v>143</v>
      </c>
    </row>
    <row r="297" s="14" customFormat="1">
      <c r="A297" s="14"/>
      <c r="B297" s="234"/>
      <c r="C297" s="235"/>
      <c r="D297" s="218" t="s">
        <v>159</v>
      </c>
      <c r="E297" s="236" t="s">
        <v>19</v>
      </c>
      <c r="F297" s="237" t="s">
        <v>279</v>
      </c>
      <c r="G297" s="235"/>
      <c r="H297" s="238">
        <v>1.8</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159</v>
      </c>
      <c r="AU297" s="244" t="s">
        <v>153</v>
      </c>
      <c r="AV297" s="14" t="s">
        <v>153</v>
      </c>
      <c r="AW297" s="14" t="s">
        <v>35</v>
      </c>
      <c r="AX297" s="14" t="s">
        <v>73</v>
      </c>
      <c r="AY297" s="244" t="s">
        <v>143</v>
      </c>
    </row>
    <row r="298" s="14" customFormat="1">
      <c r="A298" s="14"/>
      <c r="B298" s="234"/>
      <c r="C298" s="235"/>
      <c r="D298" s="218" t="s">
        <v>159</v>
      </c>
      <c r="E298" s="236" t="s">
        <v>19</v>
      </c>
      <c r="F298" s="237" t="s">
        <v>280</v>
      </c>
      <c r="G298" s="235"/>
      <c r="H298" s="238">
        <v>2.3999999999999999</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159</v>
      </c>
      <c r="AU298" s="244" t="s">
        <v>153</v>
      </c>
      <c r="AV298" s="14" t="s">
        <v>153</v>
      </c>
      <c r="AW298" s="14" t="s">
        <v>35</v>
      </c>
      <c r="AX298" s="14" t="s">
        <v>73</v>
      </c>
      <c r="AY298" s="244" t="s">
        <v>143</v>
      </c>
    </row>
    <row r="299" s="14" customFormat="1">
      <c r="A299" s="14"/>
      <c r="B299" s="234"/>
      <c r="C299" s="235"/>
      <c r="D299" s="218" t="s">
        <v>159</v>
      </c>
      <c r="E299" s="236" t="s">
        <v>19</v>
      </c>
      <c r="F299" s="237" t="s">
        <v>281</v>
      </c>
      <c r="G299" s="235"/>
      <c r="H299" s="238">
        <v>1.5</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159</v>
      </c>
      <c r="AU299" s="244" t="s">
        <v>153</v>
      </c>
      <c r="AV299" s="14" t="s">
        <v>153</v>
      </c>
      <c r="AW299" s="14" t="s">
        <v>35</v>
      </c>
      <c r="AX299" s="14" t="s">
        <v>73</v>
      </c>
      <c r="AY299" s="244" t="s">
        <v>143</v>
      </c>
    </row>
    <row r="300" s="13" customFormat="1">
      <c r="A300" s="13"/>
      <c r="B300" s="224"/>
      <c r="C300" s="225"/>
      <c r="D300" s="218" t="s">
        <v>159</v>
      </c>
      <c r="E300" s="226" t="s">
        <v>19</v>
      </c>
      <c r="F300" s="227" t="s">
        <v>231</v>
      </c>
      <c r="G300" s="225"/>
      <c r="H300" s="226" t="s">
        <v>19</v>
      </c>
      <c r="I300" s="228"/>
      <c r="J300" s="225"/>
      <c r="K300" s="225"/>
      <c r="L300" s="229"/>
      <c r="M300" s="230"/>
      <c r="N300" s="231"/>
      <c r="O300" s="231"/>
      <c r="P300" s="231"/>
      <c r="Q300" s="231"/>
      <c r="R300" s="231"/>
      <c r="S300" s="231"/>
      <c r="T300" s="232"/>
      <c r="U300" s="13"/>
      <c r="V300" s="13"/>
      <c r="W300" s="13"/>
      <c r="X300" s="13"/>
      <c r="Y300" s="13"/>
      <c r="Z300" s="13"/>
      <c r="AA300" s="13"/>
      <c r="AB300" s="13"/>
      <c r="AC300" s="13"/>
      <c r="AD300" s="13"/>
      <c r="AE300" s="13"/>
      <c r="AT300" s="233" t="s">
        <v>159</v>
      </c>
      <c r="AU300" s="233" t="s">
        <v>153</v>
      </c>
      <c r="AV300" s="13" t="s">
        <v>81</v>
      </c>
      <c r="AW300" s="13" t="s">
        <v>35</v>
      </c>
      <c r="AX300" s="13" t="s">
        <v>73</v>
      </c>
      <c r="AY300" s="233" t="s">
        <v>143</v>
      </c>
    </row>
    <row r="301" s="14" customFormat="1">
      <c r="A301" s="14"/>
      <c r="B301" s="234"/>
      <c r="C301" s="235"/>
      <c r="D301" s="218" t="s">
        <v>159</v>
      </c>
      <c r="E301" s="236" t="s">
        <v>19</v>
      </c>
      <c r="F301" s="237" t="s">
        <v>282</v>
      </c>
      <c r="G301" s="235"/>
      <c r="H301" s="238">
        <v>10.5</v>
      </c>
      <c r="I301" s="239"/>
      <c r="J301" s="235"/>
      <c r="K301" s="235"/>
      <c r="L301" s="240"/>
      <c r="M301" s="241"/>
      <c r="N301" s="242"/>
      <c r="O301" s="242"/>
      <c r="P301" s="242"/>
      <c r="Q301" s="242"/>
      <c r="R301" s="242"/>
      <c r="S301" s="242"/>
      <c r="T301" s="243"/>
      <c r="U301" s="14"/>
      <c r="V301" s="14"/>
      <c r="W301" s="14"/>
      <c r="X301" s="14"/>
      <c r="Y301" s="14"/>
      <c r="Z301" s="14"/>
      <c r="AA301" s="14"/>
      <c r="AB301" s="14"/>
      <c r="AC301" s="14"/>
      <c r="AD301" s="14"/>
      <c r="AE301" s="14"/>
      <c r="AT301" s="244" t="s">
        <v>159</v>
      </c>
      <c r="AU301" s="244" t="s">
        <v>153</v>
      </c>
      <c r="AV301" s="14" t="s">
        <v>153</v>
      </c>
      <c r="AW301" s="14" t="s">
        <v>35</v>
      </c>
      <c r="AX301" s="14" t="s">
        <v>73</v>
      </c>
      <c r="AY301" s="244" t="s">
        <v>143</v>
      </c>
    </row>
    <row r="302" s="13" customFormat="1">
      <c r="A302" s="13"/>
      <c r="B302" s="224"/>
      <c r="C302" s="225"/>
      <c r="D302" s="218" t="s">
        <v>159</v>
      </c>
      <c r="E302" s="226" t="s">
        <v>19</v>
      </c>
      <c r="F302" s="227" t="s">
        <v>240</v>
      </c>
      <c r="G302" s="225"/>
      <c r="H302" s="226" t="s">
        <v>19</v>
      </c>
      <c r="I302" s="228"/>
      <c r="J302" s="225"/>
      <c r="K302" s="225"/>
      <c r="L302" s="229"/>
      <c r="M302" s="230"/>
      <c r="N302" s="231"/>
      <c r="O302" s="231"/>
      <c r="P302" s="231"/>
      <c r="Q302" s="231"/>
      <c r="R302" s="231"/>
      <c r="S302" s="231"/>
      <c r="T302" s="232"/>
      <c r="U302" s="13"/>
      <c r="V302" s="13"/>
      <c r="W302" s="13"/>
      <c r="X302" s="13"/>
      <c r="Y302" s="13"/>
      <c r="Z302" s="13"/>
      <c r="AA302" s="13"/>
      <c r="AB302" s="13"/>
      <c r="AC302" s="13"/>
      <c r="AD302" s="13"/>
      <c r="AE302" s="13"/>
      <c r="AT302" s="233" t="s">
        <v>159</v>
      </c>
      <c r="AU302" s="233" t="s">
        <v>153</v>
      </c>
      <c r="AV302" s="13" t="s">
        <v>81</v>
      </c>
      <c r="AW302" s="13" t="s">
        <v>35</v>
      </c>
      <c r="AX302" s="13" t="s">
        <v>73</v>
      </c>
      <c r="AY302" s="233" t="s">
        <v>143</v>
      </c>
    </row>
    <row r="303" s="14" customFormat="1">
      <c r="A303" s="14"/>
      <c r="B303" s="234"/>
      <c r="C303" s="235"/>
      <c r="D303" s="218" t="s">
        <v>159</v>
      </c>
      <c r="E303" s="236" t="s">
        <v>19</v>
      </c>
      <c r="F303" s="237" t="s">
        <v>283</v>
      </c>
      <c r="G303" s="235"/>
      <c r="H303" s="238">
        <v>0.90000000000000002</v>
      </c>
      <c r="I303" s="239"/>
      <c r="J303" s="235"/>
      <c r="K303" s="235"/>
      <c r="L303" s="240"/>
      <c r="M303" s="241"/>
      <c r="N303" s="242"/>
      <c r="O303" s="242"/>
      <c r="P303" s="242"/>
      <c r="Q303" s="242"/>
      <c r="R303" s="242"/>
      <c r="S303" s="242"/>
      <c r="T303" s="243"/>
      <c r="U303" s="14"/>
      <c r="V303" s="14"/>
      <c r="W303" s="14"/>
      <c r="X303" s="14"/>
      <c r="Y303" s="14"/>
      <c r="Z303" s="14"/>
      <c r="AA303" s="14"/>
      <c r="AB303" s="14"/>
      <c r="AC303" s="14"/>
      <c r="AD303" s="14"/>
      <c r="AE303" s="14"/>
      <c r="AT303" s="244" t="s">
        <v>159</v>
      </c>
      <c r="AU303" s="244" t="s">
        <v>153</v>
      </c>
      <c r="AV303" s="14" t="s">
        <v>153</v>
      </c>
      <c r="AW303" s="14" t="s">
        <v>35</v>
      </c>
      <c r="AX303" s="14" t="s">
        <v>73</v>
      </c>
      <c r="AY303" s="244" t="s">
        <v>143</v>
      </c>
    </row>
    <row r="304" s="15" customFormat="1">
      <c r="A304" s="15"/>
      <c r="B304" s="245"/>
      <c r="C304" s="246"/>
      <c r="D304" s="218" t="s">
        <v>159</v>
      </c>
      <c r="E304" s="247" t="s">
        <v>19</v>
      </c>
      <c r="F304" s="248" t="s">
        <v>179</v>
      </c>
      <c r="G304" s="246"/>
      <c r="H304" s="249">
        <v>203.19999999999999</v>
      </c>
      <c r="I304" s="250"/>
      <c r="J304" s="246"/>
      <c r="K304" s="246"/>
      <c r="L304" s="251"/>
      <c r="M304" s="252"/>
      <c r="N304" s="253"/>
      <c r="O304" s="253"/>
      <c r="P304" s="253"/>
      <c r="Q304" s="253"/>
      <c r="R304" s="253"/>
      <c r="S304" s="253"/>
      <c r="T304" s="254"/>
      <c r="U304" s="15"/>
      <c r="V304" s="15"/>
      <c r="W304" s="15"/>
      <c r="X304" s="15"/>
      <c r="Y304" s="15"/>
      <c r="Z304" s="15"/>
      <c r="AA304" s="15"/>
      <c r="AB304" s="15"/>
      <c r="AC304" s="15"/>
      <c r="AD304" s="15"/>
      <c r="AE304" s="15"/>
      <c r="AT304" s="255" t="s">
        <v>159</v>
      </c>
      <c r="AU304" s="255" t="s">
        <v>153</v>
      </c>
      <c r="AV304" s="15" t="s">
        <v>152</v>
      </c>
      <c r="AW304" s="15" t="s">
        <v>35</v>
      </c>
      <c r="AX304" s="15" t="s">
        <v>81</v>
      </c>
      <c r="AY304" s="255" t="s">
        <v>143</v>
      </c>
    </row>
    <row r="305" s="2" customFormat="1" ht="24.15" customHeight="1">
      <c r="A305" s="39"/>
      <c r="B305" s="40"/>
      <c r="C305" s="256" t="s">
        <v>284</v>
      </c>
      <c r="D305" s="256" t="s">
        <v>191</v>
      </c>
      <c r="E305" s="257" t="s">
        <v>285</v>
      </c>
      <c r="F305" s="258" t="s">
        <v>286</v>
      </c>
      <c r="G305" s="259" t="s">
        <v>264</v>
      </c>
      <c r="H305" s="260">
        <v>163.905</v>
      </c>
      <c r="I305" s="261"/>
      <c r="J305" s="262">
        <f>ROUND(I305*H305,2)</f>
        <v>0</v>
      </c>
      <c r="K305" s="258" t="s">
        <v>151</v>
      </c>
      <c r="L305" s="263"/>
      <c r="M305" s="264" t="s">
        <v>19</v>
      </c>
      <c r="N305" s="265" t="s">
        <v>45</v>
      </c>
      <c r="O305" s="85"/>
      <c r="P305" s="214">
        <f>O305*H305</f>
        <v>0</v>
      </c>
      <c r="Q305" s="214">
        <v>4.0000000000000003E-05</v>
      </c>
      <c r="R305" s="214">
        <f>Q305*H305</f>
        <v>0.0065562000000000007</v>
      </c>
      <c r="S305" s="214">
        <v>0</v>
      </c>
      <c r="T305" s="215">
        <f>S305*H305</f>
        <v>0</v>
      </c>
      <c r="U305" s="39"/>
      <c r="V305" s="39"/>
      <c r="W305" s="39"/>
      <c r="X305" s="39"/>
      <c r="Y305" s="39"/>
      <c r="Z305" s="39"/>
      <c r="AA305" s="39"/>
      <c r="AB305" s="39"/>
      <c r="AC305" s="39"/>
      <c r="AD305" s="39"/>
      <c r="AE305" s="39"/>
      <c r="AR305" s="216" t="s">
        <v>194</v>
      </c>
      <c r="AT305" s="216" t="s">
        <v>191</v>
      </c>
      <c r="AU305" s="216" t="s">
        <v>153</v>
      </c>
      <c r="AY305" s="18" t="s">
        <v>143</v>
      </c>
      <c r="BE305" s="217">
        <f>IF(N305="základní",J305,0)</f>
        <v>0</v>
      </c>
      <c r="BF305" s="217">
        <f>IF(N305="snížená",J305,0)</f>
        <v>0</v>
      </c>
      <c r="BG305" s="217">
        <f>IF(N305="zákl. přenesená",J305,0)</f>
        <v>0</v>
      </c>
      <c r="BH305" s="217">
        <f>IF(N305="sníž. přenesená",J305,0)</f>
        <v>0</v>
      </c>
      <c r="BI305" s="217">
        <f>IF(N305="nulová",J305,0)</f>
        <v>0</v>
      </c>
      <c r="BJ305" s="18" t="s">
        <v>153</v>
      </c>
      <c r="BK305" s="217">
        <f>ROUND(I305*H305,2)</f>
        <v>0</v>
      </c>
      <c r="BL305" s="18" t="s">
        <v>152</v>
      </c>
      <c r="BM305" s="216" t="s">
        <v>287</v>
      </c>
    </row>
    <row r="306" s="2" customFormat="1">
      <c r="A306" s="39"/>
      <c r="B306" s="40"/>
      <c r="C306" s="41"/>
      <c r="D306" s="218" t="s">
        <v>155</v>
      </c>
      <c r="E306" s="41"/>
      <c r="F306" s="219" t="s">
        <v>286</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155</v>
      </c>
      <c r="AU306" s="18" t="s">
        <v>153</v>
      </c>
    </row>
    <row r="307" s="13" customFormat="1">
      <c r="A307" s="13"/>
      <c r="B307" s="224"/>
      <c r="C307" s="225"/>
      <c r="D307" s="218" t="s">
        <v>159</v>
      </c>
      <c r="E307" s="226" t="s">
        <v>19</v>
      </c>
      <c r="F307" s="227" t="s">
        <v>210</v>
      </c>
      <c r="G307" s="225"/>
      <c r="H307" s="226" t="s">
        <v>19</v>
      </c>
      <c r="I307" s="228"/>
      <c r="J307" s="225"/>
      <c r="K307" s="225"/>
      <c r="L307" s="229"/>
      <c r="M307" s="230"/>
      <c r="N307" s="231"/>
      <c r="O307" s="231"/>
      <c r="P307" s="231"/>
      <c r="Q307" s="231"/>
      <c r="R307" s="231"/>
      <c r="S307" s="231"/>
      <c r="T307" s="232"/>
      <c r="U307" s="13"/>
      <c r="V307" s="13"/>
      <c r="W307" s="13"/>
      <c r="X307" s="13"/>
      <c r="Y307" s="13"/>
      <c r="Z307" s="13"/>
      <c r="AA307" s="13"/>
      <c r="AB307" s="13"/>
      <c r="AC307" s="13"/>
      <c r="AD307" s="13"/>
      <c r="AE307" s="13"/>
      <c r="AT307" s="233" t="s">
        <v>159</v>
      </c>
      <c r="AU307" s="233" t="s">
        <v>153</v>
      </c>
      <c r="AV307" s="13" t="s">
        <v>81</v>
      </c>
      <c r="AW307" s="13" t="s">
        <v>35</v>
      </c>
      <c r="AX307" s="13" t="s">
        <v>73</v>
      </c>
      <c r="AY307" s="233" t="s">
        <v>143</v>
      </c>
    </row>
    <row r="308" s="14" customFormat="1">
      <c r="A308" s="14"/>
      <c r="B308" s="234"/>
      <c r="C308" s="235"/>
      <c r="D308" s="218" t="s">
        <v>159</v>
      </c>
      <c r="E308" s="236" t="s">
        <v>19</v>
      </c>
      <c r="F308" s="237" t="s">
        <v>268</v>
      </c>
      <c r="G308" s="235"/>
      <c r="H308" s="238">
        <v>40.5</v>
      </c>
      <c r="I308" s="239"/>
      <c r="J308" s="235"/>
      <c r="K308" s="235"/>
      <c r="L308" s="240"/>
      <c r="M308" s="241"/>
      <c r="N308" s="242"/>
      <c r="O308" s="242"/>
      <c r="P308" s="242"/>
      <c r="Q308" s="242"/>
      <c r="R308" s="242"/>
      <c r="S308" s="242"/>
      <c r="T308" s="243"/>
      <c r="U308" s="14"/>
      <c r="V308" s="14"/>
      <c r="W308" s="14"/>
      <c r="X308" s="14"/>
      <c r="Y308" s="14"/>
      <c r="Z308" s="14"/>
      <c r="AA308" s="14"/>
      <c r="AB308" s="14"/>
      <c r="AC308" s="14"/>
      <c r="AD308" s="14"/>
      <c r="AE308" s="14"/>
      <c r="AT308" s="244" t="s">
        <v>159</v>
      </c>
      <c r="AU308" s="244" t="s">
        <v>153</v>
      </c>
      <c r="AV308" s="14" t="s">
        <v>153</v>
      </c>
      <c r="AW308" s="14" t="s">
        <v>35</v>
      </c>
      <c r="AX308" s="14" t="s">
        <v>73</v>
      </c>
      <c r="AY308" s="244" t="s">
        <v>143</v>
      </c>
    </row>
    <row r="309" s="14" customFormat="1">
      <c r="A309" s="14"/>
      <c r="B309" s="234"/>
      <c r="C309" s="235"/>
      <c r="D309" s="218" t="s">
        <v>159</v>
      </c>
      <c r="E309" s="236" t="s">
        <v>19</v>
      </c>
      <c r="F309" s="237" t="s">
        <v>269</v>
      </c>
      <c r="G309" s="235"/>
      <c r="H309" s="238">
        <v>21</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159</v>
      </c>
      <c r="AU309" s="244" t="s">
        <v>153</v>
      </c>
      <c r="AV309" s="14" t="s">
        <v>153</v>
      </c>
      <c r="AW309" s="14" t="s">
        <v>35</v>
      </c>
      <c r="AX309" s="14" t="s">
        <v>73</v>
      </c>
      <c r="AY309" s="244" t="s">
        <v>143</v>
      </c>
    </row>
    <row r="310" s="14" customFormat="1">
      <c r="A310" s="14"/>
      <c r="B310" s="234"/>
      <c r="C310" s="235"/>
      <c r="D310" s="218" t="s">
        <v>159</v>
      </c>
      <c r="E310" s="236" t="s">
        <v>19</v>
      </c>
      <c r="F310" s="237" t="s">
        <v>270</v>
      </c>
      <c r="G310" s="235"/>
      <c r="H310" s="238">
        <v>37.5</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159</v>
      </c>
      <c r="AU310" s="244" t="s">
        <v>153</v>
      </c>
      <c r="AV310" s="14" t="s">
        <v>153</v>
      </c>
      <c r="AW310" s="14" t="s">
        <v>35</v>
      </c>
      <c r="AX310" s="14" t="s">
        <v>73</v>
      </c>
      <c r="AY310" s="244" t="s">
        <v>143</v>
      </c>
    </row>
    <row r="311" s="14" customFormat="1">
      <c r="A311" s="14"/>
      <c r="B311" s="234"/>
      <c r="C311" s="235"/>
      <c r="D311" s="218" t="s">
        <v>159</v>
      </c>
      <c r="E311" s="236" t="s">
        <v>19</v>
      </c>
      <c r="F311" s="237" t="s">
        <v>271</v>
      </c>
      <c r="G311" s="235"/>
      <c r="H311" s="238">
        <v>5.4000000000000004</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159</v>
      </c>
      <c r="AU311" s="244" t="s">
        <v>153</v>
      </c>
      <c r="AV311" s="14" t="s">
        <v>153</v>
      </c>
      <c r="AW311" s="14" t="s">
        <v>35</v>
      </c>
      <c r="AX311" s="14" t="s">
        <v>73</v>
      </c>
      <c r="AY311" s="244" t="s">
        <v>143</v>
      </c>
    </row>
    <row r="312" s="14" customFormat="1">
      <c r="A312" s="14"/>
      <c r="B312" s="234"/>
      <c r="C312" s="235"/>
      <c r="D312" s="218" t="s">
        <v>159</v>
      </c>
      <c r="E312" s="236" t="s">
        <v>19</v>
      </c>
      <c r="F312" s="237" t="s">
        <v>272</v>
      </c>
      <c r="G312" s="235"/>
      <c r="H312" s="238">
        <v>11.6</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159</v>
      </c>
      <c r="AU312" s="244" t="s">
        <v>153</v>
      </c>
      <c r="AV312" s="14" t="s">
        <v>153</v>
      </c>
      <c r="AW312" s="14" t="s">
        <v>35</v>
      </c>
      <c r="AX312" s="14" t="s">
        <v>73</v>
      </c>
      <c r="AY312" s="244" t="s">
        <v>143</v>
      </c>
    </row>
    <row r="313" s="14" customFormat="1">
      <c r="A313" s="14"/>
      <c r="B313" s="234"/>
      <c r="C313" s="235"/>
      <c r="D313" s="218" t="s">
        <v>159</v>
      </c>
      <c r="E313" s="236" t="s">
        <v>19</v>
      </c>
      <c r="F313" s="237" t="s">
        <v>273</v>
      </c>
      <c r="G313" s="235"/>
      <c r="H313" s="238">
        <v>3</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159</v>
      </c>
      <c r="AU313" s="244" t="s">
        <v>153</v>
      </c>
      <c r="AV313" s="14" t="s">
        <v>153</v>
      </c>
      <c r="AW313" s="14" t="s">
        <v>35</v>
      </c>
      <c r="AX313" s="14" t="s">
        <v>73</v>
      </c>
      <c r="AY313" s="244" t="s">
        <v>143</v>
      </c>
    </row>
    <row r="314" s="13" customFormat="1">
      <c r="A314" s="13"/>
      <c r="B314" s="224"/>
      <c r="C314" s="225"/>
      <c r="D314" s="218" t="s">
        <v>159</v>
      </c>
      <c r="E314" s="226" t="s">
        <v>19</v>
      </c>
      <c r="F314" s="227" t="s">
        <v>231</v>
      </c>
      <c r="G314" s="225"/>
      <c r="H314" s="226" t="s">
        <v>19</v>
      </c>
      <c r="I314" s="228"/>
      <c r="J314" s="225"/>
      <c r="K314" s="225"/>
      <c r="L314" s="229"/>
      <c r="M314" s="230"/>
      <c r="N314" s="231"/>
      <c r="O314" s="231"/>
      <c r="P314" s="231"/>
      <c r="Q314" s="231"/>
      <c r="R314" s="231"/>
      <c r="S314" s="231"/>
      <c r="T314" s="232"/>
      <c r="U314" s="13"/>
      <c r="V314" s="13"/>
      <c r="W314" s="13"/>
      <c r="X314" s="13"/>
      <c r="Y314" s="13"/>
      <c r="Z314" s="13"/>
      <c r="AA314" s="13"/>
      <c r="AB314" s="13"/>
      <c r="AC314" s="13"/>
      <c r="AD314" s="13"/>
      <c r="AE314" s="13"/>
      <c r="AT314" s="233" t="s">
        <v>159</v>
      </c>
      <c r="AU314" s="233" t="s">
        <v>153</v>
      </c>
      <c r="AV314" s="13" t="s">
        <v>81</v>
      </c>
      <c r="AW314" s="13" t="s">
        <v>35</v>
      </c>
      <c r="AX314" s="13" t="s">
        <v>73</v>
      </c>
      <c r="AY314" s="233" t="s">
        <v>143</v>
      </c>
    </row>
    <row r="315" s="14" customFormat="1">
      <c r="A315" s="14"/>
      <c r="B315" s="234"/>
      <c r="C315" s="235"/>
      <c r="D315" s="218" t="s">
        <v>159</v>
      </c>
      <c r="E315" s="236" t="s">
        <v>19</v>
      </c>
      <c r="F315" s="237" t="s">
        <v>274</v>
      </c>
      <c r="G315" s="235"/>
      <c r="H315" s="238">
        <v>32.200000000000003</v>
      </c>
      <c r="I315" s="239"/>
      <c r="J315" s="235"/>
      <c r="K315" s="235"/>
      <c r="L315" s="240"/>
      <c r="M315" s="241"/>
      <c r="N315" s="242"/>
      <c r="O315" s="242"/>
      <c r="P315" s="242"/>
      <c r="Q315" s="242"/>
      <c r="R315" s="242"/>
      <c r="S315" s="242"/>
      <c r="T315" s="243"/>
      <c r="U315" s="14"/>
      <c r="V315" s="14"/>
      <c r="W315" s="14"/>
      <c r="X315" s="14"/>
      <c r="Y315" s="14"/>
      <c r="Z315" s="14"/>
      <c r="AA315" s="14"/>
      <c r="AB315" s="14"/>
      <c r="AC315" s="14"/>
      <c r="AD315" s="14"/>
      <c r="AE315" s="14"/>
      <c r="AT315" s="244" t="s">
        <v>159</v>
      </c>
      <c r="AU315" s="244" t="s">
        <v>153</v>
      </c>
      <c r="AV315" s="14" t="s">
        <v>153</v>
      </c>
      <c r="AW315" s="14" t="s">
        <v>35</v>
      </c>
      <c r="AX315" s="14" t="s">
        <v>73</v>
      </c>
      <c r="AY315" s="244" t="s">
        <v>143</v>
      </c>
    </row>
    <row r="316" s="13" customFormat="1">
      <c r="A316" s="13"/>
      <c r="B316" s="224"/>
      <c r="C316" s="225"/>
      <c r="D316" s="218" t="s">
        <v>159</v>
      </c>
      <c r="E316" s="226" t="s">
        <v>19</v>
      </c>
      <c r="F316" s="227" t="s">
        <v>240</v>
      </c>
      <c r="G316" s="225"/>
      <c r="H316" s="226" t="s">
        <v>19</v>
      </c>
      <c r="I316" s="228"/>
      <c r="J316" s="225"/>
      <c r="K316" s="225"/>
      <c r="L316" s="229"/>
      <c r="M316" s="230"/>
      <c r="N316" s="231"/>
      <c r="O316" s="231"/>
      <c r="P316" s="231"/>
      <c r="Q316" s="231"/>
      <c r="R316" s="231"/>
      <c r="S316" s="231"/>
      <c r="T316" s="232"/>
      <c r="U316" s="13"/>
      <c r="V316" s="13"/>
      <c r="W316" s="13"/>
      <c r="X316" s="13"/>
      <c r="Y316" s="13"/>
      <c r="Z316" s="13"/>
      <c r="AA316" s="13"/>
      <c r="AB316" s="13"/>
      <c r="AC316" s="13"/>
      <c r="AD316" s="13"/>
      <c r="AE316" s="13"/>
      <c r="AT316" s="233" t="s">
        <v>159</v>
      </c>
      <c r="AU316" s="233" t="s">
        <v>153</v>
      </c>
      <c r="AV316" s="13" t="s">
        <v>81</v>
      </c>
      <c r="AW316" s="13" t="s">
        <v>35</v>
      </c>
      <c r="AX316" s="13" t="s">
        <v>73</v>
      </c>
      <c r="AY316" s="233" t="s">
        <v>143</v>
      </c>
    </row>
    <row r="317" s="14" customFormat="1">
      <c r="A317" s="14"/>
      <c r="B317" s="234"/>
      <c r="C317" s="235"/>
      <c r="D317" s="218" t="s">
        <v>159</v>
      </c>
      <c r="E317" s="236" t="s">
        <v>19</v>
      </c>
      <c r="F317" s="237" t="s">
        <v>275</v>
      </c>
      <c r="G317" s="235"/>
      <c r="H317" s="238">
        <v>4.9000000000000004</v>
      </c>
      <c r="I317" s="239"/>
      <c r="J317" s="235"/>
      <c r="K317" s="235"/>
      <c r="L317" s="240"/>
      <c r="M317" s="241"/>
      <c r="N317" s="242"/>
      <c r="O317" s="242"/>
      <c r="P317" s="242"/>
      <c r="Q317" s="242"/>
      <c r="R317" s="242"/>
      <c r="S317" s="242"/>
      <c r="T317" s="243"/>
      <c r="U317" s="14"/>
      <c r="V317" s="14"/>
      <c r="W317" s="14"/>
      <c r="X317" s="14"/>
      <c r="Y317" s="14"/>
      <c r="Z317" s="14"/>
      <c r="AA317" s="14"/>
      <c r="AB317" s="14"/>
      <c r="AC317" s="14"/>
      <c r="AD317" s="14"/>
      <c r="AE317" s="14"/>
      <c r="AT317" s="244" t="s">
        <v>159</v>
      </c>
      <c r="AU317" s="244" t="s">
        <v>153</v>
      </c>
      <c r="AV317" s="14" t="s">
        <v>153</v>
      </c>
      <c r="AW317" s="14" t="s">
        <v>35</v>
      </c>
      <c r="AX317" s="14" t="s">
        <v>73</v>
      </c>
      <c r="AY317" s="244" t="s">
        <v>143</v>
      </c>
    </row>
    <row r="318" s="15" customFormat="1">
      <c r="A318" s="15"/>
      <c r="B318" s="245"/>
      <c r="C318" s="246"/>
      <c r="D318" s="218" t="s">
        <v>159</v>
      </c>
      <c r="E318" s="247" t="s">
        <v>19</v>
      </c>
      <c r="F318" s="248" t="s">
        <v>179</v>
      </c>
      <c r="G318" s="246"/>
      <c r="H318" s="249">
        <v>156.09999999999999</v>
      </c>
      <c r="I318" s="250"/>
      <c r="J318" s="246"/>
      <c r="K318" s="246"/>
      <c r="L318" s="251"/>
      <c r="M318" s="252"/>
      <c r="N318" s="253"/>
      <c r="O318" s="253"/>
      <c r="P318" s="253"/>
      <c r="Q318" s="253"/>
      <c r="R318" s="253"/>
      <c r="S318" s="253"/>
      <c r="T318" s="254"/>
      <c r="U318" s="15"/>
      <c r="V318" s="15"/>
      <c r="W318" s="15"/>
      <c r="X318" s="15"/>
      <c r="Y318" s="15"/>
      <c r="Z318" s="15"/>
      <c r="AA318" s="15"/>
      <c r="AB318" s="15"/>
      <c r="AC318" s="15"/>
      <c r="AD318" s="15"/>
      <c r="AE318" s="15"/>
      <c r="AT318" s="255" t="s">
        <v>159</v>
      </c>
      <c r="AU318" s="255" t="s">
        <v>153</v>
      </c>
      <c r="AV318" s="15" t="s">
        <v>152</v>
      </c>
      <c r="AW318" s="15" t="s">
        <v>35</v>
      </c>
      <c r="AX318" s="15" t="s">
        <v>81</v>
      </c>
      <c r="AY318" s="255" t="s">
        <v>143</v>
      </c>
    </row>
    <row r="319" s="14" customFormat="1">
      <c r="A319" s="14"/>
      <c r="B319" s="234"/>
      <c r="C319" s="235"/>
      <c r="D319" s="218" t="s">
        <v>159</v>
      </c>
      <c r="E319" s="235"/>
      <c r="F319" s="237" t="s">
        <v>288</v>
      </c>
      <c r="G319" s="235"/>
      <c r="H319" s="238">
        <v>163.905</v>
      </c>
      <c r="I319" s="239"/>
      <c r="J319" s="235"/>
      <c r="K319" s="235"/>
      <c r="L319" s="240"/>
      <c r="M319" s="241"/>
      <c r="N319" s="242"/>
      <c r="O319" s="242"/>
      <c r="P319" s="242"/>
      <c r="Q319" s="242"/>
      <c r="R319" s="242"/>
      <c r="S319" s="242"/>
      <c r="T319" s="243"/>
      <c r="U319" s="14"/>
      <c r="V319" s="14"/>
      <c r="W319" s="14"/>
      <c r="X319" s="14"/>
      <c r="Y319" s="14"/>
      <c r="Z319" s="14"/>
      <c r="AA319" s="14"/>
      <c r="AB319" s="14"/>
      <c r="AC319" s="14"/>
      <c r="AD319" s="14"/>
      <c r="AE319" s="14"/>
      <c r="AT319" s="244" t="s">
        <v>159</v>
      </c>
      <c r="AU319" s="244" t="s">
        <v>153</v>
      </c>
      <c r="AV319" s="14" t="s">
        <v>153</v>
      </c>
      <c r="AW319" s="14" t="s">
        <v>4</v>
      </c>
      <c r="AX319" s="14" t="s">
        <v>81</v>
      </c>
      <c r="AY319" s="244" t="s">
        <v>143</v>
      </c>
    </row>
    <row r="320" s="2" customFormat="1" ht="24.15" customHeight="1">
      <c r="A320" s="39"/>
      <c r="B320" s="40"/>
      <c r="C320" s="256" t="s">
        <v>289</v>
      </c>
      <c r="D320" s="256" t="s">
        <v>191</v>
      </c>
      <c r="E320" s="257" t="s">
        <v>290</v>
      </c>
      <c r="F320" s="258" t="s">
        <v>291</v>
      </c>
      <c r="G320" s="259" t="s">
        <v>264</v>
      </c>
      <c r="H320" s="260">
        <v>49.454999999999998</v>
      </c>
      <c r="I320" s="261"/>
      <c r="J320" s="262">
        <f>ROUND(I320*H320,2)</f>
        <v>0</v>
      </c>
      <c r="K320" s="258" t="s">
        <v>151</v>
      </c>
      <c r="L320" s="263"/>
      <c r="M320" s="264" t="s">
        <v>19</v>
      </c>
      <c r="N320" s="265" t="s">
        <v>45</v>
      </c>
      <c r="O320" s="85"/>
      <c r="P320" s="214">
        <f>O320*H320</f>
        <v>0</v>
      </c>
      <c r="Q320" s="214">
        <v>0.00029999999999999997</v>
      </c>
      <c r="R320" s="214">
        <f>Q320*H320</f>
        <v>0.014836499999999999</v>
      </c>
      <c r="S320" s="214">
        <v>0</v>
      </c>
      <c r="T320" s="215">
        <f>S320*H320</f>
        <v>0</v>
      </c>
      <c r="U320" s="39"/>
      <c r="V320" s="39"/>
      <c r="W320" s="39"/>
      <c r="X320" s="39"/>
      <c r="Y320" s="39"/>
      <c r="Z320" s="39"/>
      <c r="AA320" s="39"/>
      <c r="AB320" s="39"/>
      <c r="AC320" s="39"/>
      <c r="AD320" s="39"/>
      <c r="AE320" s="39"/>
      <c r="AR320" s="216" t="s">
        <v>194</v>
      </c>
      <c r="AT320" s="216" t="s">
        <v>191</v>
      </c>
      <c r="AU320" s="216" t="s">
        <v>153</v>
      </c>
      <c r="AY320" s="18" t="s">
        <v>143</v>
      </c>
      <c r="BE320" s="217">
        <f>IF(N320="základní",J320,0)</f>
        <v>0</v>
      </c>
      <c r="BF320" s="217">
        <f>IF(N320="snížená",J320,0)</f>
        <v>0</v>
      </c>
      <c r="BG320" s="217">
        <f>IF(N320="zákl. přenesená",J320,0)</f>
        <v>0</v>
      </c>
      <c r="BH320" s="217">
        <f>IF(N320="sníž. přenesená",J320,0)</f>
        <v>0</v>
      </c>
      <c r="BI320" s="217">
        <f>IF(N320="nulová",J320,0)</f>
        <v>0</v>
      </c>
      <c r="BJ320" s="18" t="s">
        <v>153</v>
      </c>
      <c r="BK320" s="217">
        <f>ROUND(I320*H320,2)</f>
        <v>0</v>
      </c>
      <c r="BL320" s="18" t="s">
        <v>152</v>
      </c>
      <c r="BM320" s="216" t="s">
        <v>292</v>
      </c>
    </row>
    <row r="321" s="2" customFormat="1">
      <c r="A321" s="39"/>
      <c r="B321" s="40"/>
      <c r="C321" s="41"/>
      <c r="D321" s="218" t="s">
        <v>155</v>
      </c>
      <c r="E321" s="41"/>
      <c r="F321" s="219" t="s">
        <v>291</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155</v>
      </c>
      <c r="AU321" s="18" t="s">
        <v>153</v>
      </c>
    </row>
    <row r="322" s="13" customFormat="1">
      <c r="A322" s="13"/>
      <c r="B322" s="224"/>
      <c r="C322" s="225"/>
      <c r="D322" s="218" t="s">
        <v>159</v>
      </c>
      <c r="E322" s="226" t="s">
        <v>19</v>
      </c>
      <c r="F322" s="227" t="s">
        <v>210</v>
      </c>
      <c r="G322" s="225"/>
      <c r="H322" s="226" t="s">
        <v>19</v>
      </c>
      <c r="I322" s="228"/>
      <c r="J322" s="225"/>
      <c r="K322" s="225"/>
      <c r="L322" s="229"/>
      <c r="M322" s="230"/>
      <c r="N322" s="231"/>
      <c r="O322" s="231"/>
      <c r="P322" s="231"/>
      <c r="Q322" s="231"/>
      <c r="R322" s="231"/>
      <c r="S322" s="231"/>
      <c r="T322" s="232"/>
      <c r="U322" s="13"/>
      <c r="V322" s="13"/>
      <c r="W322" s="13"/>
      <c r="X322" s="13"/>
      <c r="Y322" s="13"/>
      <c r="Z322" s="13"/>
      <c r="AA322" s="13"/>
      <c r="AB322" s="13"/>
      <c r="AC322" s="13"/>
      <c r="AD322" s="13"/>
      <c r="AE322" s="13"/>
      <c r="AT322" s="233" t="s">
        <v>159</v>
      </c>
      <c r="AU322" s="233" t="s">
        <v>153</v>
      </c>
      <c r="AV322" s="13" t="s">
        <v>81</v>
      </c>
      <c r="AW322" s="13" t="s">
        <v>35</v>
      </c>
      <c r="AX322" s="13" t="s">
        <v>73</v>
      </c>
      <c r="AY322" s="233" t="s">
        <v>143</v>
      </c>
    </row>
    <row r="323" s="14" customFormat="1">
      <c r="A323" s="14"/>
      <c r="B323" s="234"/>
      <c r="C323" s="235"/>
      <c r="D323" s="218" t="s">
        <v>159</v>
      </c>
      <c r="E323" s="236" t="s">
        <v>19</v>
      </c>
      <c r="F323" s="237" t="s">
        <v>276</v>
      </c>
      <c r="G323" s="235"/>
      <c r="H323" s="238">
        <v>13.5</v>
      </c>
      <c r="I323" s="239"/>
      <c r="J323" s="235"/>
      <c r="K323" s="235"/>
      <c r="L323" s="240"/>
      <c r="M323" s="241"/>
      <c r="N323" s="242"/>
      <c r="O323" s="242"/>
      <c r="P323" s="242"/>
      <c r="Q323" s="242"/>
      <c r="R323" s="242"/>
      <c r="S323" s="242"/>
      <c r="T323" s="243"/>
      <c r="U323" s="14"/>
      <c r="V323" s="14"/>
      <c r="W323" s="14"/>
      <c r="X323" s="14"/>
      <c r="Y323" s="14"/>
      <c r="Z323" s="14"/>
      <c r="AA323" s="14"/>
      <c r="AB323" s="14"/>
      <c r="AC323" s="14"/>
      <c r="AD323" s="14"/>
      <c r="AE323" s="14"/>
      <c r="AT323" s="244" t="s">
        <v>159</v>
      </c>
      <c r="AU323" s="244" t="s">
        <v>153</v>
      </c>
      <c r="AV323" s="14" t="s">
        <v>153</v>
      </c>
      <c r="AW323" s="14" t="s">
        <v>35</v>
      </c>
      <c r="AX323" s="14" t="s">
        <v>73</v>
      </c>
      <c r="AY323" s="244" t="s">
        <v>143</v>
      </c>
    </row>
    <row r="324" s="14" customFormat="1">
      <c r="A324" s="14"/>
      <c r="B324" s="234"/>
      <c r="C324" s="235"/>
      <c r="D324" s="218" t="s">
        <v>159</v>
      </c>
      <c r="E324" s="236" t="s">
        <v>19</v>
      </c>
      <c r="F324" s="237" t="s">
        <v>277</v>
      </c>
      <c r="G324" s="235"/>
      <c r="H324" s="238">
        <v>9</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159</v>
      </c>
      <c r="AU324" s="244" t="s">
        <v>153</v>
      </c>
      <c r="AV324" s="14" t="s">
        <v>153</v>
      </c>
      <c r="AW324" s="14" t="s">
        <v>35</v>
      </c>
      <c r="AX324" s="14" t="s">
        <v>73</v>
      </c>
      <c r="AY324" s="244" t="s">
        <v>143</v>
      </c>
    </row>
    <row r="325" s="14" customFormat="1">
      <c r="A325" s="14"/>
      <c r="B325" s="234"/>
      <c r="C325" s="235"/>
      <c r="D325" s="218" t="s">
        <v>159</v>
      </c>
      <c r="E325" s="236" t="s">
        <v>19</v>
      </c>
      <c r="F325" s="237" t="s">
        <v>278</v>
      </c>
      <c r="G325" s="235"/>
      <c r="H325" s="238">
        <v>7.5</v>
      </c>
      <c r="I325" s="239"/>
      <c r="J325" s="235"/>
      <c r="K325" s="235"/>
      <c r="L325" s="240"/>
      <c r="M325" s="241"/>
      <c r="N325" s="242"/>
      <c r="O325" s="242"/>
      <c r="P325" s="242"/>
      <c r="Q325" s="242"/>
      <c r="R325" s="242"/>
      <c r="S325" s="242"/>
      <c r="T325" s="243"/>
      <c r="U325" s="14"/>
      <c r="V325" s="14"/>
      <c r="W325" s="14"/>
      <c r="X325" s="14"/>
      <c r="Y325" s="14"/>
      <c r="Z325" s="14"/>
      <c r="AA325" s="14"/>
      <c r="AB325" s="14"/>
      <c r="AC325" s="14"/>
      <c r="AD325" s="14"/>
      <c r="AE325" s="14"/>
      <c r="AT325" s="244" t="s">
        <v>159</v>
      </c>
      <c r="AU325" s="244" t="s">
        <v>153</v>
      </c>
      <c r="AV325" s="14" t="s">
        <v>153</v>
      </c>
      <c r="AW325" s="14" t="s">
        <v>35</v>
      </c>
      <c r="AX325" s="14" t="s">
        <v>73</v>
      </c>
      <c r="AY325" s="244" t="s">
        <v>143</v>
      </c>
    </row>
    <row r="326" s="14" customFormat="1">
      <c r="A326" s="14"/>
      <c r="B326" s="234"/>
      <c r="C326" s="235"/>
      <c r="D326" s="218" t="s">
        <v>159</v>
      </c>
      <c r="E326" s="236" t="s">
        <v>19</v>
      </c>
      <c r="F326" s="237" t="s">
        <v>279</v>
      </c>
      <c r="G326" s="235"/>
      <c r="H326" s="238">
        <v>1.8</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159</v>
      </c>
      <c r="AU326" s="244" t="s">
        <v>153</v>
      </c>
      <c r="AV326" s="14" t="s">
        <v>153</v>
      </c>
      <c r="AW326" s="14" t="s">
        <v>35</v>
      </c>
      <c r="AX326" s="14" t="s">
        <v>73</v>
      </c>
      <c r="AY326" s="244" t="s">
        <v>143</v>
      </c>
    </row>
    <row r="327" s="14" customFormat="1">
      <c r="A327" s="14"/>
      <c r="B327" s="234"/>
      <c r="C327" s="235"/>
      <c r="D327" s="218" t="s">
        <v>159</v>
      </c>
      <c r="E327" s="236" t="s">
        <v>19</v>
      </c>
      <c r="F327" s="237" t="s">
        <v>280</v>
      </c>
      <c r="G327" s="235"/>
      <c r="H327" s="238">
        <v>2.3999999999999999</v>
      </c>
      <c r="I327" s="239"/>
      <c r="J327" s="235"/>
      <c r="K327" s="235"/>
      <c r="L327" s="240"/>
      <c r="M327" s="241"/>
      <c r="N327" s="242"/>
      <c r="O327" s="242"/>
      <c r="P327" s="242"/>
      <c r="Q327" s="242"/>
      <c r="R327" s="242"/>
      <c r="S327" s="242"/>
      <c r="T327" s="243"/>
      <c r="U327" s="14"/>
      <c r="V327" s="14"/>
      <c r="W327" s="14"/>
      <c r="X327" s="14"/>
      <c r="Y327" s="14"/>
      <c r="Z327" s="14"/>
      <c r="AA327" s="14"/>
      <c r="AB327" s="14"/>
      <c r="AC327" s="14"/>
      <c r="AD327" s="14"/>
      <c r="AE327" s="14"/>
      <c r="AT327" s="244" t="s">
        <v>159</v>
      </c>
      <c r="AU327" s="244" t="s">
        <v>153</v>
      </c>
      <c r="AV327" s="14" t="s">
        <v>153</v>
      </c>
      <c r="AW327" s="14" t="s">
        <v>35</v>
      </c>
      <c r="AX327" s="14" t="s">
        <v>73</v>
      </c>
      <c r="AY327" s="244" t="s">
        <v>143</v>
      </c>
    </row>
    <row r="328" s="14" customFormat="1">
      <c r="A328" s="14"/>
      <c r="B328" s="234"/>
      <c r="C328" s="235"/>
      <c r="D328" s="218" t="s">
        <v>159</v>
      </c>
      <c r="E328" s="236" t="s">
        <v>19</v>
      </c>
      <c r="F328" s="237" t="s">
        <v>281</v>
      </c>
      <c r="G328" s="235"/>
      <c r="H328" s="238">
        <v>1.5</v>
      </c>
      <c r="I328" s="239"/>
      <c r="J328" s="235"/>
      <c r="K328" s="235"/>
      <c r="L328" s="240"/>
      <c r="M328" s="241"/>
      <c r="N328" s="242"/>
      <c r="O328" s="242"/>
      <c r="P328" s="242"/>
      <c r="Q328" s="242"/>
      <c r="R328" s="242"/>
      <c r="S328" s="242"/>
      <c r="T328" s="243"/>
      <c r="U328" s="14"/>
      <c r="V328" s="14"/>
      <c r="W328" s="14"/>
      <c r="X328" s="14"/>
      <c r="Y328" s="14"/>
      <c r="Z328" s="14"/>
      <c r="AA328" s="14"/>
      <c r="AB328" s="14"/>
      <c r="AC328" s="14"/>
      <c r="AD328" s="14"/>
      <c r="AE328" s="14"/>
      <c r="AT328" s="244" t="s">
        <v>159</v>
      </c>
      <c r="AU328" s="244" t="s">
        <v>153</v>
      </c>
      <c r="AV328" s="14" t="s">
        <v>153</v>
      </c>
      <c r="AW328" s="14" t="s">
        <v>35</v>
      </c>
      <c r="AX328" s="14" t="s">
        <v>73</v>
      </c>
      <c r="AY328" s="244" t="s">
        <v>143</v>
      </c>
    </row>
    <row r="329" s="13" customFormat="1">
      <c r="A329" s="13"/>
      <c r="B329" s="224"/>
      <c r="C329" s="225"/>
      <c r="D329" s="218" t="s">
        <v>159</v>
      </c>
      <c r="E329" s="226" t="s">
        <v>19</v>
      </c>
      <c r="F329" s="227" t="s">
        <v>231</v>
      </c>
      <c r="G329" s="225"/>
      <c r="H329" s="226" t="s">
        <v>19</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159</v>
      </c>
      <c r="AU329" s="233" t="s">
        <v>153</v>
      </c>
      <c r="AV329" s="13" t="s">
        <v>81</v>
      </c>
      <c r="AW329" s="13" t="s">
        <v>35</v>
      </c>
      <c r="AX329" s="13" t="s">
        <v>73</v>
      </c>
      <c r="AY329" s="233" t="s">
        <v>143</v>
      </c>
    </row>
    <row r="330" s="14" customFormat="1">
      <c r="A330" s="14"/>
      <c r="B330" s="234"/>
      <c r="C330" s="235"/>
      <c r="D330" s="218" t="s">
        <v>159</v>
      </c>
      <c r="E330" s="236" t="s">
        <v>19</v>
      </c>
      <c r="F330" s="237" t="s">
        <v>282</v>
      </c>
      <c r="G330" s="235"/>
      <c r="H330" s="238">
        <v>10.5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159</v>
      </c>
      <c r="AU330" s="244" t="s">
        <v>153</v>
      </c>
      <c r="AV330" s="14" t="s">
        <v>153</v>
      </c>
      <c r="AW330" s="14" t="s">
        <v>35</v>
      </c>
      <c r="AX330" s="14" t="s">
        <v>73</v>
      </c>
      <c r="AY330" s="244" t="s">
        <v>143</v>
      </c>
    </row>
    <row r="331" s="13" customFormat="1">
      <c r="A331" s="13"/>
      <c r="B331" s="224"/>
      <c r="C331" s="225"/>
      <c r="D331" s="218" t="s">
        <v>159</v>
      </c>
      <c r="E331" s="226" t="s">
        <v>19</v>
      </c>
      <c r="F331" s="227" t="s">
        <v>240</v>
      </c>
      <c r="G331" s="225"/>
      <c r="H331" s="226" t="s">
        <v>19</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159</v>
      </c>
      <c r="AU331" s="233" t="s">
        <v>153</v>
      </c>
      <c r="AV331" s="13" t="s">
        <v>81</v>
      </c>
      <c r="AW331" s="13" t="s">
        <v>35</v>
      </c>
      <c r="AX331" s="13" t="s">
        <v>73</v>
      </c>
      <c r="AY331" s="233" t="s">
        <v>143</v>
      </c>
    </row>
    <row r="332" s="14" customFormat="1">
      <c r="A332" s="14"/>
      <c r="B332" s="234"/>
      <c r="C332" s="235"/>
      <c r="D332" s="218" t="s">
        <v>159</v>
      </c>
      <c r="E332" s="236" t="s">
        <v>19</v>
      </c>
      <c r="F332" s="237" t="s">
        <v>283</v>
      </c>
      <c r="G332" s="235"/>
      <c r="H332" s="238">
        <v>0.90000000000000002</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159</v>
      </c>
      <c r="AU332" s="244" t="s">
        <v>153</v>
      </c>
      <c r="AV332" s="14" t="s">
        <v>153</v>
      </c>
      <c r="AW332" s="14" t="s">
        <v>35</v>
      </c>
      <c r="AX332" s="14" t="s">
        <v>73</v>
      </c>
      <c r="AY332" s="244" t="s">
        <v>143</v>
      </c>
    </row>
    <row r="333" s="15" customFormat="1">
      <c r="A333" s="15"/>
      <c r="B333" s="245"/>
      <c r="C333" s="246"/>
      <c r="D333" s="218" t="s">
        <v>159</v>
      </c>
      <c r="E333" s="247" t="s">
        <v>19</v>
      </c>
      <c r="F333" s="248" t="s">
        <v>179</v>
      </c>
      <c r="G333" s="246"/>
      <c r="H333" s="249">
        <v>47.100000000000001</v>
      </c>
      <c r="I333" s="250"/>
      <c r="J333" s="246"/>
      <c r="K333" s="246"/>
      <c r="L333" s="251"/>
      <c r="M333" s="252"/>
      <c r="N333" s="253"/>
      <c r="O333" s="253"/>
      <c r="P333" s="253"/>
      <c r="Q333" s="253"/>
      <c r="R333" s="253"/>
      <c r="S333" s="253"/>
      <c r="T333" s="254"/>
      <c r="U333" s="15"/>
      <c r="V333" s="15"/>
      <c r="W333" s="15"/>
      <c r="X333" s="15"/>
      <c r="Y333" s="15"/>
      <c r="Z333" s="15"/>
      <c r="AA333" s="15"/>
      <c r="AB333" s="15"/>
      <c r="AC333" s="15"/>
      <c r="AD333" s="15"/>
      <c r="AE333" s="15"/>
      <c r="AT333" s="255" t="s">
        <v>159</v>
      </c>
      <c r="AU333" s="255" t="s">
        <v>153</v>
      </c>
      <c r="AV333" s="15" t="s">
        <v>152</v>
      </c>
      <c r="AW333" s="15" t="s">
        <v>35</v>
      </c>
      <c r="AX333" s="15" t="s">
        <v>81</v>
      </c>
      <c r="AY333" s="255" t="s">
        <v>143</v>
      </c>
    </row>
    <row r="334" s="14" customFormat="1">
      <c r="A334" s="14"/>
      <c r="B334" s="234"/>
      <c r="C334" s="235"/>
      <c r="D334" s="218" t="s">
        <v>159</v>
      </c>
      <c r="E334" s="235"/>
      <c r="F334" s="237" t="s">
        <v>293</v>
      </c>
      <c r="G334" s="235"/>
      <c r="H334" s="238">
        <v>49.454999999999998</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159</v>
      </c>
      <c r="AU334" s="244" t="s">
        <v>153</v>
      </c>
      <c r="AV334" s="14" t="s">
        <v>153</v>
      </c>
      <c r="AW334" s="14" t="s">
        <v>4</v>
      </c>
      <c r="AX334" s="14" t="s">
        <v>81</v>
      </c>
      <c r="AY334" s="244" t="s">
        <v>143</v>
      </c>
    </row>
    <row r="335" s="2" customFormat="1" ht="37.8" customHeight="1">
      <c r="A335" s="39"/>
      <c r="B335" s="40"/>
      <c r="C335" s="205" t="s">
        <v>294</v>
      </c>
      <c r="D335" s="205" t="s">
        <v>147</v>
      </c>
      <c r="E335" s="206" t="s">
        <v>295</v>
      </c>
      <c r="F335" s="207" t="s">
        <v>296</v>
      </c>
      <c r="G335" s="208" t="s">
        <v>150</v>
      </c>
      <c r="H335" s="209">
        <v>49.799999999999997</v>
      </c>
      <c r="I335" s="210"/>
      <c r="J335" s="211">
        <f>ROUND(I335*H335,2)</f>
        <v>0</v>
      </c>
      <c r="K335" s="207" t="s">
        <v>151</v>
      </c>
      <c r="L335" s="45"/>
      <c r="M335" s="212" t="s">
        <v>19</v>
      </c>
      <c r="N335" s="213" t="s">
        <v>45</v>
      </c>
      <c r="O335" s="85"/>
      <c r="P335" s="214">
        <f>O335*H335</f>
        <v>0</v>
      </c>
      <c r="Q335" s="214">
        <v>0.0085199999999999998</v>
      </c>
      <c r="R335" s="214">
        <f>Q335*H335</f>
        <v>0.42429599999999995</v>
      </c>
      <c r="S335" s="214">
        <v>0</v>
      </c>
      <c r="T335" s="215">
        <f>S335*H335</f>
        <v>0</v>
      </c>
      <c r="U335" s="39"/>
      <c r="V335" s="39"/>
      <c r="W335" s="39"/>
      <c r="X335" s="39"/>
      <c r="Y335" s="39"/>
      <c r="Z335" s="39"/>
      <c r="AA335" s="39"/>
      <c r="AB335" s="39"/>
      <c r="AC335" s="39"/>
      <c r="AD335" s="39"/>
      <c r="AE335" s="39"/>
      <c r="AR335" s="216" t="s">
        <v>152</v>
      </c>
      <c r="AT335" s="216" t="s">
        <v>147</v>
      </c>
      <c r="AU335" s="216" t="s">
        <v>153</v>
      </c>
      <c r="AY335" s="18" t="s">
        <v>143</v>
      </c>
      <c r="BE335" s="217">
        <f>IF(N335="základní",J335,0)</f>
        <v>0</v>
      </c>
      <c r="BF335" s="217">
        <f>IF(N335="snížená",J335,0)</f>
        <v>0</v>
      </c>
      <c r="BG335" s="217">
        <f>IF(N335="zákl. přenesená",J335,0)</f>
        <v>0</v>
      </c>
      <c r="BH335" s="217">
        <f>IF(N335="sníž. přenesená",J335,0)</f>
        <v>0</v>
      </c>
      <c r="BI335" s="217">
        <f>IF(N335="nulová",J335,0)</f>
        <v>0</v>
      </c>
      <c r="BJ335" s="18" t="s">
        <v>153</v>
      </c>
      <c r="BK335" s="217">
        <f>ROUND(I335*H335,2)</f>
        <v>0</v>
      </c>
      <c r="BL335" s="18" t="s">
        <v>152</v>
      </c>
      <c r="BM335" s="216" t="s">
        <v>297</v>
      </c>
    </row>
    <row r="336" s="2" customFormat="1">
      <c r="A336" s="39"/>
      <c r="B336" s="40"/>
      <c r="C336" s="41"/>
      <c r="D336" s="218" t="s">
        <v>155</v>
      </c>
      <c r="E336" s="41"/>
      <c r="F336" s="219" t="s">
        <v>298</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155</v>
      </c>
      <c r="AU336" s="18" t="s">
        <v>153</v>
      </c>
    </row>
    <row r="337" s="2" customFormat="1">
      <c r="A337" s="39"/>
      <c r="B337" s="40"/>
      <c r="C337" s="41"/>
      <c r="D337" s="218" t="s">
        <v>157</v>
      </c>
      <c r="E337" s="41"/>
      <c r="F337" s="223" t="s">
        <v>190</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157</v>
      </c>
      <c r="AU337" s="18" t="s">
        <v>153</v>
      </c>
    </row>
    <row r="338" s="13" customFormat="1">
      <c r="A338" s="13"/>
      <c r="B338" s="224"/>
      <c r="C338" s="225"/>
      <c r="D338" s="218" t="s">
        <v>159</v>
      </c>
      <c r="E338" s="226" t="s">
        <v>19</v>
      </c>
      <c r="F338" s="227" t="s">
        <v>206</v>
      </c>
      <c r="G338" s="225"/>
      <c r="H338" s="226" t="s">
        <v>19</v>
      </c>
      <c r="I338" s="228"/>
      <c r="J338" s="225"/>
      <c r="K338" s="225"/>
      <c r="L338" s="229"/>
      <c r="M338" s="230"/>
      <c r="N338" s="231"/>
      <c r="O338" s="231"/>
      <c r="P338" s="231"/>
      <c r="Q338" s="231"/>
      <c r="R338" s="231"/>
      <c r="S338" s="231"/>
      <c r="T338" s="232"/>
      <c r="U338" s="13"/>
      <c r="V338" s="13"/>
      <c r="W338" s="13"/>
      <c r="X338" s="13"/>
      <c r="Y338" s="13"/>
      <c r="Z338" s="13"/>
      <c r="AA338" s="13"/>
      <c r="AB338" s="13"/>
      <c r="AC338" s="13"/>
      <c r="AD338" s="13"/>
      <c r="AE338" s="13"/>
      <c r="AT338" s="233" t="s">
        <v>159</v>
      </c>
      <c r="AU338" s="233" t="s">
        <v>153</v>
      </c>
      <c r="AV338" s="13" t="s">
        <v>81</v>
      </c>
      <c r="AW338" s="13" t="s">
        <v>35</v>
      </c>
      <c r="AX338" s="13" t="s">
        <v>73</v>
      </c>
      <c r="AY338" s="233" t="s">
        <v>143</v>
      </c>
    </row>
    <row r="339" s="14" customFormat="1">
      <c r="A339" s="14"/>
      <c r="B339" s="234"/>
      <c r="C339" s="235"/>
      <c r="D339" s="218" t="s">
        <v>159</v>
      </c>
      <c r="E339" s="236" t="s">
        <v>19</v>
      </c>
      <c r="F339" s="237" t="s">
        <v>207</v>
      </c>
      <c r="G339" s="235"/>
      <c r="H339" s="238">
        <v>49.799999999999997</v>
      </c>
      <c r="I339" s="239"/>
      <c r="J339" s="235"/>
      <c r="K339" s="235"/>
      <c r="L339" s="240"/>
      <c r="M339" s="241"/>
      <c r="N339" s="242"/>
      <c r="O339" s="242"/>
      <c r="P339" s="242"/>
      <c r="Q339" s="242"/>
      <c r="R339" s="242"/>
      <c r="S339" s="242"/>
      <c r="T339" s="243"/>
      <c r="U339" s="14"/>
      <c r="V339" s="14"/>
      <c r="W339" s="14"/>
      <c r="X339" s="14"/>
      <c r="Y339" s="14"/>
      <c r="Z339" s="14"/>
      <c r="AA339" s="14"/>
      <c r="AB339" s="14"/>
      <c r="AC339" s="14"/>
      <c r="AD339" s="14"/>
      <c r="AE339" s="14"/>
      <c r="AT339" s="244" t="s">
        <v>159</v>
      </c>
      <c r="AU339" s="244" t="s">
        <v>153</v>
      </c>
      <c r="AV339" s="14" t="s">
        <v>153</v>
      </c>
      <c r="AW339" s="14" t="s">
        <v>35</v>
      </c>
      <c r="AX339" s="14" t="s">
        <v>81</v>
      </c>
      <c r="AY339" s="244" t="s">
        <v>143</v>
      </c>
    </row>
    <row r="340" s="2" customFormat="1" ht="24.15" customHeight="1">
      <c r="A340" s="39"/>
      <c r="B340" s="40"/>
      <c r="C340" s="256" t="s">
        <v>299</v>
      </c>
      <c r="D340" s="256" t="s">
        <v>191</v>
      </c>
      <c r="E340" s="257" t="s">
        <v>300</v>
      </c>
      <c r="F340" s="258" t="s">
        <v>301</v>
      </c>
      <c r="G340" s="259" t="s">
        <v>150</v>
      </c>
      <c r="H340" s="260">
        <v>50.795999999999999</v>
      </c>
      <c r="I340" s="261"/>
      <c r="J340" s="262">
        <f>ROUND(I340*H340,2)</f>
        <v>0</v>
      </c>
      <c r="K340" s="258" t="s">
        <v>151</v>
      </c>
      <c r="L340" s="263"/>
      <c r="M340" s="264" t="s">
        <v>19</v>
      </c>
      <c r="N340" s="265" t="s">
        <v>45</v>
      </c>
      <c r="O340" s="85"/>
      <c r="P340" s="214">
        <f>O340*H340</f>
        <v>0</v>
      </c>
      <c r="Q340" s="214">
        <v>0.0030000000000000001</v>
      </c>
      <c r="R340" s="214">
        <f>Q340*H340</f>
        <v>0.152388</v>
      </c>
      <c r="S340" s="214">
        <v>0</v>
      </c>
      <c r="T340" s="215">
        <f>S340*H340</f>
        <v>0</v>
      </c>
      <c r="U340" s="39"/>
      <c r="V340" s="39"/>
      <c r="W340" s="39"/>
      <c r="X340" s="39"/>
      <c r="Y340" s="39"/>
      <c r="Z340" s="39"/>
      <c r="AA340" s="39"/>
      <c r="AB340" s="39"/>
      <c r="AC340" s="39"/>
      <c r="AD340" s="39"/>
      <c r="AE340" s="39"/>
      <c r="AR340" s="216" t="s">
        <v>194</v>
      </c>
      <c r="AT340" s="216" t="s">
        <v>191</v>
      </c>
      <c r="AU340" s="216" t="s">
        <v>153</v>
      </c>
      <c r="AY340" s="18" t="s">
        <v>143</v>
      </c>
      <c r="BE340" s="217">
        <f>IF(N340="základní",J340,0)</f>
        <v>0</v>
      </c>
      <c r="BF340" s="217">
        <f>IF(N340="snížená",J340,0)</f>
        <v>0</v>
      </c>
      <c r="BG340" s="217">
        <f>IF(N340="zákl. přenesená",J340,0)</f>
        <v>0</v>
      </c>
      <c r="BH340" s="217">
        <f>IF(N340="sníž. přenesená",J340,0)</f>
        <v>0</v>
      </c>
      <c r="BI340" s="217">
        <f>IF(N340="nulová",J340,0)</f>
        <v>0</v>
      </c>
      <c r="BJ340" s="18" t="s">
        <v>153</v>
      </c>
      <c r="BK340" s="217">
        <f>ROUND(I340*H340,2)</f>
        <v>0</v>
      </c>
      <c r="BL340" s="18" t="s">
        <v>152</v>
      </c>
      <c r="BM340" s="216" t="s">
        <v>302</v>
      </c>
    </row>
    <row r="341" s="2" customFormat="1">
      <c r="A341" s="39"/>
      <c r="B341" s="40"/>
      <c r="C341" s="41"/>
      <c r="D341" s="218" t="s">
        <v>155</v>
      </c>
      <c r="E341" s="41"/>
      <c r="F341" s="219" t="s">
        <v>301</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155</v>
      </c>
      <c r="AU341" s="18" t="s">
        <v>153</v>
      </c>
    </row>
    <row r="342" s="14" customFormat="1">
      <c r="A342" s="14"/>
      <c r="B342" s="234"/>
      <c r="C342" s="235"/>
      <c r="D342" s="218" t="s">
        <v>159</v>
      </c>
      <c r="E342" s="235"/>
      <c r="F342" s="237" t="s">
        <v>303</v>
      </c>
      <c r="G342" s="235"/>
      <c r="H342" s="238">
        <v>50.795999999999999</v>
      </c>
      <c r="I342" s="239"/>
      <c r="J342" s="235"/>
      <c r="K342" s="235"/>
      <c r="L342" s="240"/>
      <c r="M342" s="241"/>
      <c r="N342" s="242"/>
      <c r="O342" s="242"/>
      <c r="P342" s="242"/>
      <c r="Q342" s="242"/>
      <c r="R342" s="242"/>
      <c r="S342" s="242"/>
      <c r="T342" s="243"/>
      <c r="U342" s="14"/>
      <c r="V342" s="14"/>
      <c r="W342" s="14"/>
      <c r="X342" s="14"/>
      <c r="Y342" s="14"/>
      <c r="Z342" s="14"/>
      <c r="AA342" s="14"/>
      <c r="AB342" s="14"/>
      <c r="AC342" s="14"/>
      <c r="AD342" s="14"/>
      <c r="AE342" s="14"/>
      <c r="AT342" s="244" t="s">
        <v>159</v>
      </c>
      <c r="AU342" s="244" t="s">
        <v>153</v>
      </c>
      <c r="AV342" s="14" t="s">
        <v>153</v>
      </c>
      <c r="AW342" s="14" t="s">
        <v>4</v>
      </c>
      <c r="AX342" s="14" t="s">
        <v>81</v>
      </c>
      <c r="AY342" s="244" t="s">
        <v>143</v>
      </c>
    </row>
    <row r="343" s="2" customFormat="1" ht="37.8" customHeight="1">
      <c r="A343" s="39"/>
      <c r="B343" s="40"/>
      <c r="C343" s="205" t="s">
        <v>8</v>
      </c>
      <c r="D343" s="205" t="s">
        <v>147</v>
      </c>
      <c r="E343" s="206" t="s">
        <v>304</v>
      </c>
      <c r="F343" s="207" t="s">
        <v>305</v>
      </c>
      <c r="G343" s="208" t="s">
        <v>150</v>
      </c>
      <c r="H343" s="209">
        <v>261.92000000000002</v>
      </c>
      <c r="I343" s="210"/>
      <c r="J343" s="211">
        <f>ROUND(I343*H343,2)</f>
        <v>0</v>
      </c>
      <c r="K343" s="207" t="s">
        <v>151</v>
      </c>
      <c r="L343" s="45"/>
      <c r="M343" s="212" t="s">
        <v>19</v>
      </c>
      <c r="N343" s="213" t="s">
        <v>45</v>
      </c>
      <c r="O343" s="85"/>
      <c r="P343" s="214">
        <f>O343*H343</f>
        <v>0</v>
      </c>
      <c r="Q343" s="214">
        <v>0.0086</v>
      </c>
      <c r="R343" s="214">
        <f>Q343*H343</f>
        <v>2.2525120000000003</v>
      </c>
      <c r="S343" s="214">
        <v>0</v>
      </c>
      <c r="T343" s="215">
        <f>S343*H343</f>
        <v>0</v>
      </c>
      <c r="U343" s="39"/>
      <c r="V343" s="39"/>
      <c r="W343" s="39"/>
      <c r="X343" s="39"/>
      <c r="Y343" s="39"/>
      <c r="Z343" s="39"/>
      <c r="AA343" s="39"/>
      <c r="AB343" s="39"/>
      <c r="AC343" s="39"/>
      <c r="AD343" s="39"/>
      <c r="AE343" s="39"/>
      <c r="AR343" s="216" t="s">
        <v>152</v>
      </c>
      <c r="AT343" s="216" t="s">
        <v>147</v>
      </c>
      <c r="AU343" s="216" t="s">
        <v>153</v>
      </c>
      <c r="AY343" s="18" t="s">
        <v>143</v>
      </c>
      <c r="BE343" s="217">
        <f>IF(N343="základní",J343,0)</f>
        <v>0</v>
      </c>
      <c r="BF343" s="217">
        <f>IF(N343="snížená",J343,0)</f>
        <v>0</v>
      </c>
      <c r="BG343" s="217">
        <f>IF(N343="zákl. přenesená",J343,0)</f>
        <v>0</v>
      </c>
      <c r="BH343" s="217">
        <f>IF(N343="sníž. přenesená",J343,0)</f>
        <v>0</v>
      </c>
      <c r="BI343" s="217">
        <f>IF(N343="nulová",J343,0)</f>
        <v>0</v>
      </c>
      <c r="BJ343" s="18" t="s">
        <v>153</v>
      </c>
      <c r="BK343" s="217">
        <f>ROUND(I343*H343,2)</f>
        <v>0</v>
      </c>
      <c r="BL343" s="18" t="s">
        <v>152</v>
      </c>
      <c r="BM343" s="216" t="s">
        <v>306</v>
      </c>
    </row>
    <row r="344" s="2" customFormat="1">
      <c r="A344" s="39"/>
      <c r="B344" s="40"/>
      <c r="C344" s="41"/>
      <c r="D344" s="218" t="s">
        <v>155</v>
      </c>
      <c r="E344" s="41"/>
      <c r="F344" s="219" t="s">
        <v>307</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155</v>
      </c>
      <c r="AU344" s="18" t="s">
        <v>153</v>
      </c>
    </row>
    <row r="345" s="2" customFormat="1">
      <c r="A345" s="39"/>
      <c r="B345" s="40"/>
      <c r="C345" s="41"/>
      <c r="D345" s="218" t="s">
        <v>157</v>
      </c>
      <c r="E345" s="41"/>
      <c r="F345" s="223" t="s">
        <v>190</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157</v>
      </c>
      <c r="AU345" s="18" t="s">
        <v>153</v>
      </c>
    </row>
    <row r="346" s="13" customFormat="1">
      <c r="A346" s="13"/>
      <c r="B346" s="224"/>
      <c r="C346" s="225"/>
      <c r="D346" s="218" t="s">
        <v>159</v>
      </c>
      <c r="E346" s="226" t="s">
        <v>19</v>
      </c>
      <c r="F346" s="227" t="s">
        <v>208</v>
      </c>
      <c r="G346" s="225"/>
      <c r="H346" s="226" t="s">
        <v>19</v>
      </c>
      <c r="I346" s="228"/>
      <c r="J346" s="225"/>
      <c r="K346" s="225"/>
      <c r="L346" s="229"/>
      <c r="M346" s="230"/>
      <c r="N346" s="231"/>
      <c r="O346" s="231"/>
      <c r="P346" s="231"/>
      <c r="Q346" s="231"/>
      <c r="R346" s="231"/>
      <c r="S346" s="231"/>
      <c r="T346" s="232"/>
      <c r="U346" s="13"/>
      <c r="V346" s="13"/>
      <c r="W346" s="13"/>
      <c r="X346" s="13"/>
      <c r="Y346" s="13"/>
      <c r="Z346" s="13"/>
      <c r="AA346" s="13"/>
      <c r="AB346" s="13"/>
      <c r="AC346" s="13"/>
      <c r="AD346" s="13"/>
      <c r="AE346" s="13"/>
      <c r="AT346" s="233" t="s">
        <v>159</v>
      </c>
      <c r="AU346" s="233" t="s">
        <v>153</v>
      </c>
      <c r="AV346" s="13" t="s">
        <v>81</v>
      </c>
      <c r="AW346" s="13" t="s">
        <v>35</v>
      </c>
      <c r="AX346" s="13" t="s">
        <v>73</v>
      </c>
      <c r="AY346" s="233" t="s">
        <v>143</v>
      </c>
    </row>
    <row r="347" s="14" customFormat="1">
      <c r="A347" s="14"/>
      <c r="B347" s="234"/>
      <c r="C347" s="235"/>
      <c r="D347" s="218" t="s">
        <v>159</v>
      </c>
      <c r="E347" s="236" t="s">
        <v>19</v>
      </c>
      <c r="F347" s="237" t="s">
        <v>209</v>
      </c>
      <c r="G347" s="235"/>
      <c r="H347" s="238">
        <v>314.375</v>
      </c>
      <c r="I347" s="239"/>
      <c r="J347" s="235"/>
      <c r="K347" s="235"/>
      <c r="L347" s="240"/>
      <c r="M347" s="241"/>
      <c r="N347" s="242"/>
      <c r="O347" s="242"/>
      <c r="P347" s="242"/>
      <c r="Q347" s="242"/>
      <c r="R347" s="242"/>
      <c r="S347" s="242"/>
      <c r="T347" s="243"/>
      <c r="U347" s="14"/>
      <c r="V347" s="14"/>
      <c r="W347" s="14"/>
      <c r="X347" s="14"/>
      <c r="Y347" s="14"/>
      <c r="Z347" s="14"/>
      <c r="AA347" s="14"/>
      <c r="AB347" s="14"/>
      <c r="AC347" s="14"/>
      <c r="AD347" s="14"/>
      <c r="AE347" s="14"/>
      <c r="AT347" s="244" t="s">
        <v>159</v>
      </c>
      <c r="AU347" s="244" t="s">
        <v>153</v>
      </c>
      <c r="AV347" s="14" t="s">
        <v>153</v>
      </c>
      <c r="AW347" s="14" t="s">
        <v>35</v>
      </c>
      <c r="AX347" s="14" t="s">
        <v>73</v>
      </c>
      <c r="AY347" s="244" t="s">
        <v>143</v>
      </c>
    </row>
    <row r="348" s="13" customFormat="1">
      <c r="A348" s="13"/>
      <c r="B348" s="224"/>
      <c r="C348" s="225"/>
      <c r="D348" s="218" t="s">
        <v>159</v>
      </c>
      <c r="E348" s="226" t="s">
        <v>19</v>
      </c>
      <c r="F348" s="227" t="s">
        <v>210</v>
      </c>
      <c r="G348" s="225"/>
      <c r="H348" s="226" t="s">
        <v>19</v>
      </c>
      <c r="I348" s="228"/>
      <c r="J348" s="225"/>
      <c r="K348" s="225"/>
      <c r="L348" s="229"/>
      <c r="M348" s="230"/>
      <c r="N348" s="231"/>
      <c r="O348" s="231"/>
      <c r="P348" s="231"/>
      <c r="Q348" s="231"/>
      <c r="R348" s="231"/>
      <c r="S348" s="231"/>
      <c r="T348" s="232"/>
      <c r="U348" s="13"/>
      <c r="V348" s="13"/>
      <c r="W348" s="13"/>
      <c r="X348" s="13"/>
      <c r="Y348" s="13"/>
      <c r="Z348" s="13"/>
      <c r="AA348" s="13"/>
      <c r="AB348" s="13"/>
      <c r="AC348" s="13"/>
      <c r="AD348" s="13"/>
      <c r="AE348" s="13"/>
      <c r="AT348" s="233" t="s">
        <v>159</v>
      </c>
      <c r="AU348" s="233" t="s">
        <v>153</v>
      </c>
      <c r="AV348" s="13" t="s">
        <v>81</v>
      </c>
      <c r="AW348" s="13" t="s">
        <v>35</v>
      </c>
      <c r="AX348" s="13" t="s">
        <v>73</v>
      </c>
      <c r="AY348" s="233" t="s">
        <v>143</v>
      </c>
    </row>
    <row r="349" s="14" customFormat="1">
      <c r="A349" s="14"/>
      <c r="B349" s="234"/>
      <c r="C349" s="235"/>
      <c r="D349" s="218" t="s">
        <v>159</v>
      </c>
      <c r="E349" s="236" t="s">
        <v>19</v>
      </c>
      <c r="F349" s="237" t="s">
        <v>211</v>
      </c>
      <c r="G349" s="235"/>
      <c r="H349" s="238">
        <v>-20.25</v>
      </c>
      <c r="I349" s="239"/>
      <c r="J349" s="235"/>
      <c r="K349" s="235"/>
      <c r="L349" s="240"/>
      <c r="M349" s="241"/>
      <c r="N349" s="242"/>
      <c r="O349" s="242"/>
      <c r="P349" s="242"/>
      <c r="Q349" s="242"/>
      <c r="R349" s="242"/>
      <c r="S349" s="242"/>
      <c r="T349" s="243"/>
      <c r="U349" s="14"/>
      <c r="V349" s="14"/>
      <c r="W349" s="14"/>
      <c r="X349" s="14"/>
      <c r="Y349" s="14"/>
      <c r="Z349" s="14"/>
      <c r="AA349" s="14"/>
      <c r="AB349" s="14"/>
      <c r="AC349" s="14"/>
      <c r="AD349" s="14"/>
      <c r="AE349" s="14"/>
      <c r="AT349" s="244" t="s">
        <v>159</v>
      </c>
      <c r="AU349" s="244" t="s">
        <v>153</v>
      </c>
      <c r="AV349" s="14" t="s">
        <v>153</v>
      </c>
      <c r="AW349" s="14" t="s">
        <v>35</v>
      </c>
      <c r="AX349" s="14" t="s">
        <v>73</v>
      </c>
      <c r="AY349" s="244" t="s">
        <v>143</v>
      </c>
    </row>
    <row r="350" s="14" customFormat="1">
      <c r="A350" s="14"/>
      <c r="B350" s="234"/>
      <c r="C350" s="235"/>
      <c r="D350" s="218" t="s">
        <v>159</v>
      </c>
      <c r="E350" s="236" t="s">
        <v>19</v>
      </c>
      <c r="F350" s="237" t="s">
        <v>212</v>
      </c>
      <c r="G350" s="235"/>
      <c r="H350" s="238">
        <v>-13.5</v>
      </c>
      <c r="I350" s="239"/>
      <c r="J350" s="235"/>
      <c r="K350" s="235"/>
      <c r="L350" s="240"/>
      <c r="M350" s="241"/>
      <c r="N350" s="242"/>
      <c r="O350" s="242"/>
      <c r="P350" s="242"/>
      <c r="Q350" s="242"/>
      <c r="R350" s="242"/>
      <c r="S350" s="242"/>
      <c r="T350" s="243"/>
      <c r="U350" s="14"/>
      <c r="V350" s="14"/>
      <c r="W350" s="14"/>
      <c r="X350" s="14"/>
      <c r="Y350" s="14"/>
      <c r="Z350" s="14"/>
      <c r="AA350" s="14"/>
      <c r="AB350" s="14"/>
      <c r="AC350" s="14"/>
      <c r="AD350" s="14"/>
      <c r="AE350" s="14"/>
      <c r="AT350" s="244" t="s">
        <v>159</v>
      </c>
      <c r="AU350" s="244" t="s">
        <v>153</v>
      </c>
      <c r="AV350" s="14" t="s">
        <v>153</v>
      </c>
      <c r="AW350" s="14" t="s">
        <v>35</v>
      </c>
      <c r="AX350" s="14" t="s">
        <v>73</v>
      </c>
      <c r="AY350" s="244" t="s">
        <v>143</v>
      </c>
    </row>
    <row r="351" s="14" customFormat="1">
      <c r="A351" s="14"/>
      <c r="B351" s="234"/>
      <c r="C351" s="235"/>
      <c r="D351" s="218" t="s">
        <v>159</v>
      </c>
      <c r="E351" s="236" t="s">
        <v>19</v>
      </c>
      <c r="F351" s="237" t="s">
        <v>213</v>
      </c>
      <c r="G351" s="235"/>
      <c r="H351" s="238">
        <v>-11.25</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159</v>
      </c>
      <c r="AU351" s="244" t="s">
        <v>153</v>
      </c>
      <c r="AV351" s="14" t="s">
        <v>153</v>
      </c>
      <c r="AW351" s="14" t="s">
        <v>35</v>
      </c>
      <c r="AX351" s="14" t="s">
        <v>73</v>
      </c>
      <c r="AY351" s="244" t="s">
        <v>143</v>
      </c>
    </row>
    <row r="352" s="14" customFormat="1">
      <c r="A352" s="14"/>
      <c r="B352" s="234"/>
      <c r="C352" s="235"/>
      <c r="D352" s="218" t="s">
        <v>159</v>
      </c>
      <c r="E352" s="236" t="s">
        <v>19</v>
      </c>
      <c r="F352" s="237" t="s">
        <v>214</v>
      </c>
      <c r="G352" s="235"/>
      <c r="H352" s="238">
        <v>-0.81000000000000005</v>
      </c>
      <c r="I352" s="239"/>
      <c r="J352" s="235"/>
      <c r="K352" s="235"/>
      <c r="L352" s="240"/>
      <c r="M352" s="241"/>
      <c r="N352" s="242"/>
      <c r="O352" s="242"/>
      <c r="P352" s="242"/>
      <c r="Q352" s="242"/>
      <c r="R352" s="242"/>
      <c r="S352" s="242"/>
      <c r="T352" s="243"/>
      <c r="U352" s="14"/>
      <c r="V352" s="14"/>
      <c r="W352" s="14"/>
      <c r="X352" s="14"/>
      <c r="Y352" s="14"/>
      <c r="Z352" s="14"/>
      <c r="AA352" s="14"/>
      <c r="AB352" s="14"/>
      <c r="AC352" s="14"/>
      <c r="AD352" s="14"/>
      <c r="AE352" s="14"/>
      <c r="AT352" s="244" t="s">
        <v>159</v>
      </c>
      <c r="AU352" s="244" t="s">
        <v>153</v>
      </c>
      <c r="AV352" s="14" t="s">
        <v>153</v>
      </c>
      <c r="AW352" s="14" t="s">
        <v>35</v>
      </c>
      <c r="AX352" s="14" t="s">
        <v>73</v>
      </c>
      <c r="AY352" s="244" t="s">
        <v>143</v>
      </c>
    </row>
    <row r="353" s="14" customFormat="1">
      <c r="A353" s="14"/>
      <c r="B353" s="234"/>
      <c r="C353" s="235"/>
      <c r="D353" s="218" t="s">
        <v>159</v>
      </c>
      <c r="E353" s="236" t="s">
        <v>19</v>
      </c>
      <c r="F353" s="237" t="s">
        <v>215</v>
      </c>
      <c r="G353" s="235"/>
      <c r="H353" s="238">
        <v>-5.5199999999999996</v>
      </c>
      <c r="I353" s="239"/>
      <c r="J353" s="235"/>
      <c r="K353" s="235"/>
      <c r="L353" s="240"/>
      <c r="M353" s="241"/>
      <c r="N353" s="242"/>
      <c r="O353" s="242"/>
      <c r="P353" s="242"/>
      <c r="Q353" s="242"/>
      <c r="R353" s="242"/>
      <c r="S353" s="242"/>
      <c r="T353" s="243"/>
      <c r="U353" s="14"/>
      <c r="V353" s="14"/>
      <c r="W353" s="14"/>
      <c r="X353" s="14"/>
      <c r="Y353" s="14"/>
      <c r="Z353" s="14"/>
      <c r="AA353" s="14"/>
      <c r="AB353" s="14"/>
      <c r="AC353" s="14"/>
      <c r="AD353" s="14"/>
      <c r="AE353" s="14"/>
      <c r="AT353" s="244" t="s">
        <v>159</v>
      </c>
      <c r="AU353" s="244" t="s">
        <v>153</v>
      </c>
      <c r="AV353" s="14" t="s">
        <v>153</v>
      </c>
      <c r="AW353" s="14" t="s">
        <v>35</v>
      </c>
      <c r="AX353" s="14" t="s">
        <v>73</v>
      </c>
      <c r="AY353" s="244" t="s">
        <v>143</v>
      </c>
    </row>
    <row r="354" s="14" customFormat="1">
      <c r="A354" s="14"/>
      <c r="B354" s="234"/>
      <c r="C354" s="235"/>
      <c r="D354" s="218" t="s">
        <v>159</v>
      </c>
      <c r="E354" s="236" t="s">
        <v>19</v>
      </c>
      <c r="F354" s="237" t="s">
        <v>216</v>
      </c>
      <c r="G354" s="235"/>
      <c r="H354" s="238">
        <v>-1.125</v>
      </c>
      <c r="I354" s="239"/>
      <c r="J354" s="235"/>
      <c r="K354" s="235"/>
      <c r="L354" s="240"/>
      <c r="M354" s="241"/>
      <c r="N354" s="242"/>
      <c r="O354" s="242"/>
      <c r="P354" s="242"/>
      <c r="Q354" s="242"/>
      <c r="R354" s="242"/>
      <c r="S354" s="242"/>
      <c r="T354" s="243"/>
      <c r="U354" s="14"/>
      <c r="V354" s="14"/>
      <c r="W354" s="14"/>
      <c r="X354" s="14"/>
      <c r="Y354" s="14"/>
      <c r="Z354" s="14"/>
      <c r="AA354" s="14"/>
      <c r="AB354" s="14"/>
      <c r="AC354" s="14"/>
      <c r="AD354" s="14"/>
      <c r="AE354" s="14"/>
      <c r="AT354" s="244" t="s">
        <v>159</v>
      </c>
      <c r="AU354" s="244" t="s">
        <v>153</v>
      </c>
      <c r="AV354" s="14" t="s">
        <v>153</v>
      </c>
      <c r="AW354" s="14" t="s">
        <v>35</v>
      </c>
      <c r="AX354" s="14" t="s">
        <v>73</v>
      </c>
      <c r="AY354" s="244" t="s">
        <v>143</v>
      </c>
    </row>
    <row r="355" s="15" customFormat="1">
      <c r="A355" s="15"/>
      <c r="B355" s="245"/>
      <c r="C355" s="246"/>
      <c r="D355" s="218" t="s">
        <v>159</v>
      </c>
      <c r="E355" s="247" t="s">
        <v>19</v>
      </c>
      <c r="F355" s="248" t="s">
        <v>179</v>
      </c>
      <c r="G355" s="246"/>
      <c r="H355" s="249">
        <v>261.92000000000002</v>
      </c>
      <c r="I355" s="250"/>
      <c r="J355" s="246"/>
      <c r="K355" s="246"/>
      <c r="L355" s="251"/>
      <c r="M355" s="252"/>
      <c r="N355" s="253"/>
      <c r="O355" s="253"/>
      <c r="P355" s="253"/>
      <c r="Q355" s="253"/>
      <c r="R355" s="253"/>
      <c r="S355" s="253"/>
      <c r="T355" s="254"/>
      <c r="U355" s="15"/>
      <c r="V355" s="15"/>
      <c r="W355" s="15"/>
      <c r="X355" s="15"/>
      <c r="Y355" s="15"/>
      <c r="Z355" s="15"/>
      <c r="AA355" s="15"/>
      <c r="AB355" s="15"/>
      <c r="AC355" s="15"/>
      <c r="AD355" s="15"/>
      <c r="AE355" s="15"/>
      <c r="AT355" s="255" t="s">
        <v>159</v>
      </c>
      <c r="AU355" s="255" t="s">
        <v>153</v>
      </c>
      <c r="AV355" s="15" t="s">
        <v>152</v>
      </c>
      <c r="AW355" s="15" t="s">
        <v>35</v>
      </c>
      <c r="AX355" s="15" t="s">
        <v>81</v>
      </c>
      <c r="AY355" s="255" t="s">
        <v>143</v>
      </c>
    </row>
    <row r="356" s="2" customFormat="1" ht="14.4" customHeight="1">
      <c r="A356" s="39"/>
      <c r="B356" s="40"/>
      <c r="C356" s="256" t="s">
        <v>308</v>
      </c>
      <c r="D356" s="256" t="s">
        <v>191</v>
      </c>
      <c r="E356" s="257" t="s">
        <v>309</v>
      </c>
      <c r="F356" s="258" t="s">
        <v>310</v>
      </c>
      <c r="G356" s="259" t="s">
        <v>150</v>
      </c>
      <c r="H356" s="260">
        <v>267.15800000000002</v>
      </c>
      <c r="I356" s="261"/>
      <c r="J356" s="262">
        <f>ROUND(I356*H356,2)</f>
        <v>0</v>
      </c>
      <c r="K356" s="258" t="s">
        <v>151</v>
      </c>
      <c r="L356" s="263"/>
      <c r="M356" s="264" t="s">
        <v>19</v>
      </c>
      <c r="N356" s="265" t="s">
        <v>45</v>
      </c>
      <c r="O356" s="85"/>
      <c r="P356" s="214">
        <f>O356*H356</f>
        <v>0</v>
      </c>
      <c r="Q356" s="214">
        <v>0.0023999999999999998</v>
      </c>
      <c r="R356" s="214">
        <f>Q356*H356</f>
        <v>0.64117919999999995</v>
      </c>
      <c r="S356" s="214">
        <v>0</v>
      </c>
      <c r="T356" s="215">
        <f>S356*H356</f>
        <v>0</v>
      </c>
      <c r="U356" s="39"/>
      <c r="V356" s="39"/>
      <c r="W356" s="39"/>
      <c r="X356" s="39"/>
      <c r="Y356" s="39"/>
      <c r="Z356" s="39"/>
      <c r="AA356" s="39"/>
      <c r="AB356" s="39"/>
      <c r="AC356" s="39"/>
      <c r="AD356" s="39"/>
      <c r="AE356" s="39"/>
      <c r="AR356" s="216" t="s">
        <v>194</v>
      </c>
      <c r="AT356" s="216" t="s">
        <v>191</v>
      </c>
      <c r="AU356" s="216" t="s">
        <v>153</v>
      </c>
      <c r="AY356" s="18" t="s">
        <v>143</v>
      </c>
      <c r="BE356" s="217">
        <f>IF(N356="základní",J356,0)</f>
        <v>0</v>
      </c>
      <c r="BF356" s="217">
        <f>IF(N356="snížená",J356,0)</f>
        <v>0</v>
      </c>
      <c r="BG356" s="217">
        <f>IF(N356="zákl. přenesená",J356,0)</f>
        <v>0</v>
      </c>
      <c r="BH356" s="217">
        <f>IF(N356="sníž. přenesená",J356,0)</f>
        <v>0</v>
      </c>
      <c r="BI356" s="217">
        <f>IF(N356="nulová",J356,0)</f>
        <v>0</v>
      </c>
      <c r="BJ356" s="18" t="s">
        <v>153</v>
      </c>
      <c r="BK356" s="217">
        <f>ROUND(I356*H356,2)</f>
        <v>0</v>
      </c>
      <c r="BL356" s="18" t="s">
        <v>152</v>
      </c>
      <c r="BM356" s="216" t="s">
        <v>311</v>
      </c>
    </row>
    <row r="357" s="2" customFormat="1">
      <c r="A357" s="39"/>
      <c r="B357" s="40"/>
      <c r="C357" s="41"/>
      <c r="D357" s="218" t="s">
        <v>155</v>
      </c>
      <c r="E357" s="41"/>
      <c r="F357" s="219" t="s">
        <v>310</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155</v>
      </c>
      <c r="AU357" s="18" t="s">
        <v>153</v>
      </c>
    </row>
    <row r="358" s="14" customFormat="1">
      <c r="A358" s="14"/>
      <c r="B358" s="234"/>
      <c r="C358" s="235"/>
      <c r="D358" s="218" t="s">
        <v>159</v>
      </c>
      <c r="E358" s="235"/>
      <c r="F358" s="237" t="s">
        <v>312</v>
      </c>
      <c r="G358" s="235"/>
      <c r="H358" s="238">
        <v>267.15800000000002</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159</v>
      </c>
      <c r="AU358" s="244" t="s">
        <v>153</v>
      </c>
      <c r="AV358" s="14" t="s">
        <v>153</v>
      </c>
      <c r="AW358" s="14" t="s">
        <v>4</v>
      </c>
      <c r="AX358" s="14" t="s">
        <v>81</v>
      </c>
      <c r="AY358" s="244" t="s">
        <v>143</v>
      </c>
    </row>
    <row r="359" s="2" customFormat="1" ht="37.8" customHeight="1">
      <c r="A359" s="39"/>
      <c r="B359" s="40"/>
      <c r="C359" s="205" t="s">
        <v>313</v>
      </c>
      <c r="D359" s="205" t="s">
        <v>147</v>
      </c>
      <c r="E359" s="206" t="s">
        <v>304</v>
      </c>
      <c r="F359" s="207" t="s">
        <v>305</v>
      </c>
      <c r="G359" s="208" t="s">
        <v>150</v>
      </c>
      <c r="H359" s="209">
        <v>5.2999999999999998</v>
      </c>
      <c r="I359" s="210"/>
      <c r="J359" s="211">
        <f>ROUND(I359*H359,2)</f>
        <v>0</v>
      </c>
      <c r="K359" s="207" t="s">
        <v>151</v>
      </c>
      <c r="L359" s="45"/>
      <c r="M359" s="212" t="s">
        <v>19</v>
      </c>
      <c r="N359" s="213" t="s">
        <v>45</v>
      </c>
      <c r="O359" s="85"/>
      <c r="P359" s="214">
        <f>O359*H359</f>
        <v>0</v>
      </c>
      <c r="Q359" s="214">
        <v>0.0086</v>
      </c>
      <c r="R359" s="214">
        <f>Q359*H359</f>
        <v>0.045579999999999996</v>
      </c>
      <c r="S359" s="214">
        <v>0</v>
      </c>
      <c r="T359" s="215">
        <f>S359*H359</f>
        <v>0</v>
      </c>
      <c r="U359" s="39"/>
      <c r="V359" s="39"/>
      <c r="W359" s="39"/>
      <c r="X359" s="39"/>
      <c r="Y359" s="39"/>
      <c r="Z359" s="39"/>
      <c r="AA359" s="39"/>
      <c r="AB359" s="39"/>
      <c r="AC359" s="39"/>
      <c r="AD359" s="39"/>
      <c r="AE359" s="39"/>
      <c r="AR359" s="216" t="s">
        <v>152</v>
      </c>
      <c r="AT359" s="216" t="s">
        <v>147</v>
      </c>
      <c r="AU359" s="216" t="s">
        <v>153</v>
      </c>
      <c r="AY359" s="18" t="s">
        <v>143</v>
      </c>
      <c r="BE359" s="217">
        <f>IF(N359="základní",J359,0)</f>
        <v>0</v>
      </c>
      <c r="BF359" s="217">
        <f>IF(N359="snížená",J359,0)</f>
        <v>0</v>
      </c>
      <c r="BG359" s="217">
        <f>IF(N359="zákl. přenesená",J359,0)</f>
        <v>0</v>
      </c>
      <c r="BH359" s="217">
        <f>IF(N359="sníž. přenesená",J359,0)</f>
        <v>0</v>
      </c>
      <c r="BI359" s="217">
        <f>IF(N359="nulová",J359,0)</f>
        <v>0</v>
      </c>
      <c r="BJ359" s="18" t="s">
        <v>153</v>
      </c>
      <c r="BK359" s="217">
        <f>ROUND(I359*H359,2)</f>
        <v>0</v>
      </c>
      <c r="BL359" s="18" t="s">
        <v>152</v>
      </c>
      <c r="BM359" s="216" t="s">
        <v>314</v>
      </c>
    </row>
    <row r="360" s="2" customFormat="1">
      <c r="A360" s="39"/>
      <c r="B360" s="40"/>
      <c r="C360" s="41"/>
      <c r="D360" s="218" t="s">
        <v>155</v>
      </c>
      <c r="E360" s="41"/>
      <c r="F360" s="219" t="s">
        <v>307</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155</v>
      </c>
      <c r="AU360" s="18" t="s">
        <v>153</v>
      </c>
    </row>
    <row r="361" s="2" customFormat="1">
      <c r="A361" s="39"/>
      <c r="B361" s="40"/>
      <c r="C361" s="41"/>
      <c r="D361" s="218" t="s">
        <v>157</v>
      </c>
      <c r="E361" s="41"/>
      <c r="F361" s="223" t="s">
        <v>190</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157</v>
      </c>
      <c r="AU361" s="18" t="s">
        <v>153</v>
      </c>
    </row>
    <row r="362" s="13" customFormat="1">
      <c r="A362" s="13"/>
      <c r="B362" s="224"/>
      <c r="C362" s="225"/>
      <c r="D362" s="218" t="s">
        <v>159</v>
      </c>
      <c r="E362" s="226" t="s">
        <v>19</v>
      </c>
      <c r="F362" s="227" t="s">
        <v>217</v>
      </c>
      <c r="G362" s="225"/>
      <c r="H362" s="226" t="s">
        <v>19</v>
      </c>
      <c r="I362" s="228"/>
      <c r="J362" s="225"/>
      <c r="K362" s="225"/>
      <c r="L362" s="229"/>
      <c r="M362" s="230"/>
      <c r="N362" s="231"/>
      <c r="O362" s="231"/>
      <c r="P362" s="231"/>
      <c r="Q362" s="231"/>
      <c r="R362" s="231"/>
      <c r="S362" s="231"/>
      <c r="T362" s="232"/>
      <c r="U362" s="13"/>
      <c r="V362" s="13"/>
      <c r="W362" s="13"/>
      <c r="X362" s="13"/>
      <c r="Y362" s="13"/>
      <c r="Z362" s="13"/>
      <c r="AA362" s="13"/>
      <c r="AB362" s="13"/>
      <c r="AC362" s="13"/>
      <c r="AD362" s="13"/>
      <c r="AE362" s="13"/>
      <c r="AT362" s="233" t="s">
        <v>159</v>
      </c>
      <c r="AU362" s="233" t="s">
        <v>153</v>
      </c>
      <c r="AV362" s="13" t="s">
        <v>81</v>
      </c>
      <c r="AW362" s="13" t="s">
        <v>35</v>
      </c>
      <c r="AX362" s="13" t="s">
        <v>73</v>
      </c>
      <c r="AY362" s="233" t="s">
        <v>143</v>
      </c>
    </row>
    <row r="363" s="14" customFormat="1">
      <c r="A363" s="14"/>
      <c r="B363" s="234"/>
      <c r="C363" s="235"/>
      <c r="D363" s="218" t="s">
        <v>159</v>
      </c>
      <c r="E363" s="236" t="s">
        <v>19</v>
      </c>
      <c r="F363" s="237" t="s">
        <v>218</v>
      </c>
      <c r="G363" s="235"/>
      <c r="H363" s="238">
        <v>2.6000000000000001</v>
      </c>
      <c r="I363" s="239"/>
      <c r="J363" s="235"/>
      <c r="K363" s="235"/>
      <c r="L363" s="240"/>
      <c r="M363" s="241"/>
      <c r="N363" s="242"/>
      <c r="O363" s="242"/>
      <c r="P363" s="242"/>
      <c r="Q363" s="242"/>
      <c r="R363" s="242"/>
      <c r="S363" s="242"/>
      <c r="T363" s="243"/>
      <c r="U363" s="14"/>
      <c r="V363" s="14"/>
      <c r="W363" s="14"/>
      <c r="X363" s="14"/>
      <c r="Y363" s="14"/>
      <c r="Z363" s="14"/>
      <c r="AA363" s="14"/>
      <c r="AB363" s="14"/>
      <c r="AC363" s="14"/>
      <c r="AD363" s="14"/>
      <c r="AE363" s="14"/>
      <c r="AT363" s="244" t="s">
        <v>159</v>
      </c>
      <c r="AU363" s="244" t="s">
        <v>153</v>
      </c>
      <c r="AV363" s="14" t="s">
        <v>153</v>
      </c>
      <c r="AW363" s="14" t="s">
        <v>35</v>
      </c>
      <c r="AX363" s="14" t="s">
        <v>73</v>
      </c>
      <c r="AY363" s="244" t="s">
        <v>143</v>
      </c>
    </row>
    <row r="364" s="13" customFormat="1">
      <c r="A364" s="13"/>
      <c r="B364" s="224"/>
      <c r="C364" s="225"/>
      <c r="D364" s="218" t="s">
        <v>159</v>
      </c>
      <c r="E364" s="226" t="s">
        <v>19</v>
      </c>
      <c r="F364" s="227" t="s">
        <v>219</v>
      </c>
      <c r="G364" s="225"/>
      <c r="H364" s="226" t="s">
        <v>19</v>
      </c>
      <c r="I364" s="228"/>
      <c r="J364" s="225"/>
      <c r="K364" s="225"/>
      <c r="L364" s="229"/>
      <c r="M364" s="230"/>
      <c r="N364" s="231"/>
      <c r="O364" s="231"/>
      <c r="P364" s="231"/>
      <c r="Q364" s="231"/>
      <c r="R364" s="231"/>
      <c r="S364" s="231"/>
      <c r="T364" s="232"/>
      <c r="U364" s="13"/>
      <c r="V364" s="13"/>
      <c r="W364" s="13"/>
      <c r="X364" s="13"/>
      <c r="Y364" s="13"/>
      <c r="Z364" s="13"/>
      <c r="AA364" s="13"/>
      <c r="AB364" s="13"/>
      <c r="AC364" s="13"/>
      <c r="AD364" s="13"/>
      <c r="AE364" s="13"/>
      <c r="AT364" s="233" t="s">
        <v>159</v>
      </c>
      <c r="AU364" s="233" t="s">
        <v>153</v>
      </c>
      <c r="AV364" s="13" t="s">
        <v>81</v>
      </c>
      <c r="AW364" s="13" t="s">
        <v>35</v>
      </c>
      <c r="AX364" s="13" t="s">
        <v>73</v>
      </c>
      <c r="AY364" s="233" t="s">
        <v>143</v>
      </c>
    </row>
    <row r="365" s="14" customFormat="1">
      <c r="A365" s="14"/>
      <c r="B365" s="234"/>
      <c r="C365" s="235"/>
      <c r="D365" s="218" t="s">
        <v>159</v>
      </c>
      <c r="E365" s="236" t="s">
        <v>19</v>
      </c>
      <c r="F365" s="237" t="s">
        <v>220</v>
      </c>
      <c r="G365" s="235"/>
      <c r="H365" s="238">
        <v>1.2</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159</v>
      </c>
      <c r="AU365" s="244" t="s">
        <v>153</v>
      </c>
      <c r="AV365" s="14" t="s">
        <v>153</v>
      </c>
      <c r="AW365" s="14" t="s">
        <v>35</v>
      </c>
      <c r="AX365" s="14" t="s">
        <v>73</v>
      </c>
      <c r="AY365" s="244" t="s">
        <v>143</v>
      </c>
    </row>
    <row r="366" s="13" customFormat="1">
      <c r="A366" s="13"/>
      <c r="B366" s="224"/>
      <c r="C366" s="225"/>
      <c r="D366" s="218" t="s">
        <v>159</v>
      </c>
      <c r="E366" s="226" t="s">
        <v>19</v>
      </c>
      <c r="F366" s="227" t="s">
        <v>221</v>
      </c>
      <c r="G366" s="225"/>
      <c r="H366" s="226" t="s">
        <v>19</v>
      </c>
      <c r="I366" s="228"/>
      <c r="J366" s="225"/>
      <c r="K366" s="225"/>
      <c r="L366" s="229"/>
      <c r="M366" s="230"/>
      <c r="N366" s="231"/>
      <c r="O366" s="231"/>
      <c r="P366" s="231"/>
      <c r="Q366" s="231"/>
      <c r="R366" s="231"/>
      <c r="S366" s="231"/>
      <c r="T366" s="232"/>
      <c r="U366" s="13"/>
      <c r="V366" s="13"/>
      <c r="W366" s="13"/>
      <c r="X366" s="13"/>
      <c r="Y366" s="13"/>
      <c r="Z366" s="13"/>
      <c r="AA366" s="13"/>
      <c r="AB366" s="13"/>
      <c r="AC366" s="13"/>
      <c r="AD366" s="13"/>
      <c r="AE366" s="13"/>
      <c r="AT366" s="233" t="s">
        <v>159</v>
      </c>
      <c r="AU366" s="233" t="s">
        <v>153</v>
      </c>
      <c r="AV366" s="13" t="s">
        <v>81</v>
      </c>
      <c r="AW366" s="13" t="s">
        <v>35</v>
      </c>
      <c r="AX366" s="13" t="s">
        <v>73</v>
      </c>
      <c r="AY366" s="233" t="s">
        <v>143</v>
      </c>
    </row>
    <row r="367" s="14" customFormat="1">
      <c r="A367" s="14"/>
      <c r="B367" s="234"/>
      <c r="C367" s="235"/>
      <c r="D367" s="218" t="s">
        <v>159</v>
      </c>
      <c r="E367" s="236" t="s">
        <v>19</v>
      </c>
      <c r="F367" s="237" t="s">
        <v>222</v>
      </c>
      <c r="G367" s="235"/>
      <c r="H367" s="238">
        <v>1.5</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159</v>
      </c>
      <c r="AU367" s="244" t="s">
        <v>153</v>
      </c>
      <c r="AV367" s="14" t="s">
        <v>153</v>
      </c>
      <c r="AW367" s="14" t="s">
        <v>35</v>
      </c>
      <c r="AX367" s="14" t="s">
        <v>73</v>
      </c>
      <c r="AY367" s="244" t="s">
        <v>143</v>
      </c>
    </row>
    <row r="368" s="15" customFormat="1">
      <c r="A368" s="15"/>
      <c r="B368" s="245"/>
      <c r="C368" s="246"/>
      <c r="D368" s="218" t="s">
        <v>159</v>
      </c>
      <c r="E368" s="247" t="s">
        <v>19</v>
      </c>
      <c r="F368" s="248" t="s">
        <v>179</v>
      </c>
      <c r="G368" s="246"/>
      <c r="H368" s="249">
        <v>5.2999999999999998</v>
      </c>
      <c r="I368" s="250"/>
      <c r="J368" s="246"/>
      <c r="K368" s="246"/>
      <c r="L368" s="251"/>
      <c r="M368" s="252"/>
      <c r="N368" s="253"/>
      <c r="O368" s="253"/>
      <c r="P368" s="253"/>
      <c r="Q368" s="253"/>
      <c r="R368" s="253"/>
      <c r="S368" s="253"/>
      <c r="T368" s="254"/>
      <c r="U368" s="15"/>
      <c r="V368" s="15"/>
      <c r="W368" s="15"/>
      <c r="X368" s="15"/>
      <c r="Y368" s="15"/>
      <c r="Z368" s="15"/>
      <c r="AA368" s="15"/>
      <c r="AB368" s="15"/>
      <c r="AC368" s="15"/>
      <c r="AD368" s="15"/>
      <c r="AE368" s="15"/>
      <c r="AT368" s="255" t="s">
        <v>159</v>
      </c>
      <c r="AU368" s="255" t="s">
        <v>153</v>
      </c>
      <c r="AV368" s="15" t="s">
        <v>152</v>
      </c>
      <c r="AW368" s="15" t="s">
        <v>35</v>
      </c>
      <c r="AX368" s="15" t="s">
        <v>81</v>
      </c>
      <c r="AY368" s="255" t="s">
        <v>143</v>
      </c>
    </row>
    <row r="369" s="2" customFormat="1" ht="24.15" customHeight="1">
      <c r="A369" s="39"/>
      <c r="B369" s="40"/>
      <c r="C369" s="256" t="s">
        <v>315</v>
      </c>
      <c r="D369" s="256" t="s">
        <v>191</v>
      </c>
      <c r="E369" s="257" t="s">
        <v>316</v>
      </c>
      <c r="F369" s="258" t="s">
        <v>317</v>
      </c>
      <c r="G369" s="259" t="s">
        <v>150</v>
      </c>
      <c r="H369" s="260">
        <v>5.4059999999999997</v>
      </c>
      <c r="I369" s="261"/>
      <c r="J369" s="262">
        <f>ROUND(I369*H369,2)</f>
        <v>0</v>
      </c>
      <c r="K369" s="258" t="s">
        <v>151</v>
      </c>
      <c r="L369" s="263"/>
      <c r="M369" s="264" t="s">
        <v>19</v>
      </c>
      <c r="N369" s="265" t="s">
        <v>45</v>
      </c>
      <c r="O369" s="85"/>
      <c r="P369" s="214">
        <f>O369*H369</f>
        <v>0</v>
      </c>
      <c r="Q369" s="214">
        <v>0.0047999999999999996</v>
      </c>
      <c r="R369" s="214">
        <f>Q369*H369</f>
        <v>0.025948799999999998</v>
      </c>
      <c r="S369" s="214">
        <v>0</v>
      </c>
      <c r="T369" s="215">
        <f>S369*H369</f>
        <v>0</v>
      </c>
      <c r="U369" s="39"/>
      <c r="V369" s="39"/>
      <c r="W369" s="39"/>
      <c r="X369" s="39"/>
      <c r="Y369" s="39"/>
      <c r="Z369" s="39"/>
      <c r="AA369" s="39"/>
      <c r="AB369" s="39"/>
      <c r="AC369" s="39"/>
      <c r="AD369" s="39"/>
      <c r="AE369" s="39"/>
      <c r="AR369" s="216" t="s">
        <v>194</v>
      </c>
      <c r="AT369" s="216" t="s">
        <v>191</v>
      </c>
      <c r="AU369" s="216" t="s">
        <v>153</v>
      </c>
      <c r="AY369" s="18" t="s">
        <v>143</v>
      </c>
      <c r="BE369" s="217">
        <f>IF(N369="základní",J369,0)</f>
        <v>0</v>
      </c>
      <c r="BF369" s="217">
        <f>IF(N369="snížená",J369,0)</f>
        <v>0</v>
      </c>
      <c r="BG369" s="217">
        <f>IF(N369="zákl. přenesená",J369,0)</f>
        <v>0</v>
      </c>
      <c r="BH369" s="217">
        <f>IF(N369="sníž. přenesená",J369,0)</f>
        <v>0</v>
      </c>
      <c r="BI369" s="217">
        <f>IF(N369="nulová",J369,0)</f>
        <v>0</v>
      </c>
      <c r="BJ369" s="18" t="s">
        <v>153</v>
      </c>
      <c r="BK369" s="217">
        <f>ROUND(I369*H369,2)</f>
        <v>0</v>
      </c>
      <c r="BL369" s="18" t="s">
        <v>152</v>
      </c>
      <c r="BM369" s="216" t="s">
        <v>318</v>
      </c>
    </row>
    <row r="370" s="2" customFormat="1">
      <c r="A370" s="39"/>
      <c r="B370" s="40"/>
      <c r="C370" s="41"/>
      <c r="D370" s="218" t="s">
        <v>155</v>
      </c>
      <c r="E370" s="41"/>
      <c r="F370" s="219" t="s">
        <v>317</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155</v>
      </c>
      <c r="AU370" s="18" t="s">
        <v>153</v>
      </c>
    </row>
    <row r="371" s="14" customFormat="1">
      <c r="A371" s="14"/>
      <c r="B371" s="234"/>
      <c r="C371" s="235"/>
      <c r="D371" s="218" t="s">
        <v>159</v>
      </c>
      <c r="E371" s="235"/>
      <c r="F371" s="237" t="s">
        <v>319</v>
      </c>
      <c r="G371" s="235"/>
      <c r="H371" s="238">
        <v>5.4059999999999997</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159</v>
      </c>
      <c r="AU371" s="244" t="s">
        <v>153</v>
      </c>
      <c r="AV371" s="14" t="s">
        <v>153</v>
      </c>
      <c r="AW371" s="14" t="s">
        <v>4</v>
      </c>
      <c r="AX371" s="14" t="s">
        <v>81</v>
      </c>
      <c r="AY371" s="244" t="s">
        <v>143</v>
      </c>
    </row>
    <row r="372" s="2" customFormat="1" ht="37.8" customHeight="1">
      <c r="A372" s="39"/>
      <c r="B372" s="40"/>
      <c r="C372" s="205" t="s">
        <v>320</v>
      </c>
      <c r="D372" s="205" t="s">
        <v>147</v>
      </c>
      <c r="E372" s="206" t="s">
        <v>321</v>
      </c>
      <c r="F372" s="207" t="s">
        <v>322</v>
      </c>
      <c r="G372" s="208" t="s">
        <v>264</v>
      </c>
      <c r="H372" s="209">
        <v>119</v>
      </c>
      <c r="I372" s="210"/>
      <c r="J372" s="211">
        <f>ROUND(I372*H372,2)</f>
        <v>0</v>
      </c>
      <c r="K372" s="207" t="s">
        <v>151</v>
      </c>
      <c r="L372" s="45"/>
      <c r="M372" s="212" t="s">
        <v>19</v>
      </c>
      <c r="N372" s="213" t="s">
        <v>45</v>
      </c>
      <c r="O372" s="85"/>
      <c r="P372" s="214">
        <f>O372*H372</f>
        <v>0</v>
      </c>
      <c r="Q372" s="214">
        <v>0.0033899999999999998</v>
      </c>
      <c r="R372" s="214">
        <f>Q372*H372</f>
        <v>0.40340999999999999</v>
      </c>
      <c r="S372" s="214">
        <v>0</v>
      </c>
      <c r="T372" s="215">
        <f>S372*H372</f>
        <v>0</v>
      </c>
      <c r="U372" s="39"/>
      <c r="V372" s="39"/>
      <c r="W372" s="39"/>
      <c r="X372" s="39"/>
      <c r="Y372" s="39"/>
      <c r="Z372" s="39"/>
      <c r="AA372" s="39"/>
      <c r="AB372" s="39"/>
      <c r="AC372" s="39"/>
      <c r="AD372" s="39"/>
      <c r="AE372" s="39"/>
      <c r="AR372" s="216" t="s">
        <v>152</v>
      </c>
      <c r="AT372" s="216" t="s">
        <v>147</v>
      </c>
      <c r="AU372" s="216" t="s">
        <v>153</v>
      </c>
      <c r="AY372" s="18" t="s">
        <v>143</v>
      </c>
      <c r="BE372" s="217">
        <f>IF(N372="základní",J372,0)</f>
        <v>0</v>
      </c>
      <c r="BF372" s="217">
        <f>IF(N372="snížená",J372,0)</f>
        <v>0</v>
      </c>
      <c r="BG372" s="217">
        <f>IF(N372="zákl. přenesená",J372,0)</f>
        <v>0</v>
      </c>
      <c r="BH372" s="217">
        <f>IF(N372="sníž. přenesená",J372,0)</f>
        <v>0</v>
      </c>
      <c r="BI372" s="217">
        <f>IF(N372="nulová",J372,0)</f>
        <v>0</v>
      </c>
      <c r="BJ372" s="18" t="s">
        <v>153</v>
      </c>
      <c r="BK372" s="217">
        <f>ROUND(I372*H372,2)</f>
        <v>0</v>
      </c>
      <c r="BL372" s="18" t="s">
        <v>152</v>
      </c>
      <c r="BM372" s="216" t="s">
        <v>323</v>
      </c>
    </row>
    <row r="373" s="2" customFormat="1">
      <c r="A373" s="39"/>
      <c r="B373" s="40"/>
      <c r="C373" s="41"/>
      <c r="D373" s="218" t="s">
        <v>155</v>
      </c>
      <c r="E373" s="41"/>
      <c r="F373" s="219" t="s">
        <v>324</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155</v>
      </c>
      <c r="AU373" s="18" t="s">
        <v>153</v>
      </c>
    </row>
    <row r="374" s="2" customFormat="1">
      <c r="A374" s="39"/>
      <c r="B374" s="40"/>
      <c r="C374" s="41"/>
      <c r="D374" s="218" t="s">
        <v>157</v>
      </c>
      <c r="E374" s="41"/>
      <c r="F374" s="223" t="s">
        <v>325</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157</v>
      </c>
      <c r="AU374" s="18" t="s">
        <v>153</v>
      </c>
    </row>
    <row r="375" s="13" customFormat="1">
      <c r="A375" s="13"/>
      <c r="B375" s="224"/>
      <c r="C375" s="225"/>
      <c r="D375" s="218" t="s">
        <v>159</v>
      </c>
      <c r="E375" s="226" t="s">
        <v>19</v>
      </c>
      <c r="F375" s="227" t="s">
        <v>210</v>
      </c>
      <c r="G375" s="225"/>
      <c r="H375" s="226" t="s">
        <v>19</v>
      </c>
      <c r="I375" s="228"/>
      <c r="J375" s="225"/>
      <c r="K375" s="225"/>
      <c r="L375" s="229"/>
      <c r="M375" s="230"/>
      <c r="N375" s="231"/>
      <c r="O375" s="231"/>
      <c r="P375" s="231"/>
      <c r="Q375" s="231"/>
      <c r="R375" s="231"/>
      <c r="S375" s="231"/>
      <c r="T375" s="232"/>
      <c r="U375" s="13"/>
      <c r="V375" s="13"/>
      <c r="W375" s="13"/>
      <c r="X375" s="13"/>
      <c r="Y375" s="13"/>
      <c r="Z375" s="13"/>
      <c r="AA375" s="13"/>
      <c r="AB375" s="13"/>
      <c r="AC375" s="13"/>
      <c r="AD375" s="13"/>
      <c r="AE375" s="13"/>
      <c r="AT375" s="233" t="s">
        <v>159</v>
      </c>
      <c r="AU375" s="233" t="s">
        <v>153</v>
      </c>
      <c r="AV375" s="13" t="s">
        <v>81</v>
      </c>
      <c r="AW375" s="13" t="s">
        <v>35</v>
      </c>
      <c r="AX375" s="13" t="s">
        <v>73</v>
      </c>
      <c r="AY375" s="233" t="s">
        <v>143</v>
      </c>
    </row>
    <row r="376" s="14" customFormat="1">
      <c r="A376" s="14"/>
      <c r="B376" s="234"/>
      <c r="C376" s="235"/>
      <c r="D376" s="218" t="s">
        <v>159</v>
      </c>
      <c r="E376" s="236" t="s">
        <v>19</v>
      </c>
      <c r="F376" s="237" t="s">
        <v>268</v>
      </c>
      <c r="G376" s="235"/>
      <c r="H376" s="238">
        <v>40.5</v>
      </c>
      <c r="I376" s="239"/>
      <c r="J376" s="235"/>
      <c r="K376" s="235"/>
      <c r="L376" s="240"/>
      <c r="M376" s="241"/>
      <c r="N376" s="242"/>
      <c r="O376" s="242"/>
      <c r="P376" s="242"/>
      <c r="Q376" s="242"/>
      <c r="R376" s="242"/>
      <c r="S376" s="242"/>
      <c r="T376" s="243"/>
      <c r="U376" s="14"/>
      <c r="V376" s="14"/>
      <c r="W376" s="14"/>
      <c r="X376" s="14"/>
      <c r="Y376" s="14"/>
      <c r="Z376" s="14"/>
      <c r="AA376" s="14"/>
      <c r="AB376" s="14"/>
      <c r="AC376" s="14"/>
      <c r="AD376" s="14"/>
      <c r="AE376" s="14"/>
      <c r="AT376" s="244" t="s">
        <v>159</v>
      </c>
      <c r="AU376" s="244" t="s">
        <v>153</v>
      </c>
      <c r="AV376" s="14" t="s">
        <v>153</v>
      </c>
      <c r="AW376" s="14" t="s">
        <v>35</v>
      </c>
      <c r="AX376" s="14" t="s">
        <v>73</v>
      </c>
      <c r="AY376" s="244" t="s">
        <v>143</v>
      </c>
    </row>
    <row r="377" s="14" customFormat="1">
      <c r="A377" s="14"/>
      <c r="B377" s="234"/>
      <c r="C377" s="235"/>
      <c r="D377" s="218" t="s">
        <v>159</v>
      </c>
      <c r="E377" s="236" t="s">
        <v>19</v>
      </c>
      <c r="F377" s="237" t="s">
        <v>269</v>
      </c>
      <c r="G377" s="235"/>
      <c r="H377" s="238">
        <v>21</v>
      </c>
      <c r="I377" s="239"/>
      <c r="J377" s="235"/>
      <c r="K377" s="235"/>
      <c r="L377" s="240"/>
      <c r="M377" s="241"/>
      <c r="N377" s="242"/>
      <c r="O377" s="242"/>
      <c r="P377" s="242"/>
      <c r="Q377" s="242"/>
      <c r="R377" s="242"/>
      <c r="S377" s="242"/>
      <c r="T377" s="243"/>
      <c r="U377" s="14"/>
      <c r="V377" s="14"/>
      <c r="W377" s="14"/>
      <c r="X377" s="14"/>
      <c r="Y377" s="14"/>
      <c r="Z377" s="14"/>
      <c r="AA377" s="14"/>
      <c r="AB377" s="14"/>
      <c r="AC377" s="14"/>
      <c r="AD377" s="14"/>
      <c r="AE377" s="14"/>
      <c r="AT377" s="244" t="s">
        <v>159</v>
      </c>
      <c r="AU377" s="244" t="s">
        <v>153</v>
      </c>
      <c r="AV377" s="14" t="s">
        <v>153</v>
      </c>
      <c r="AW377" s="14" t="s">
        <v>35</v>
      </c>
      <c r="AX377" s="14" t="s">
        <v>73</v>
      </c>
      <c r="AY377" s="244" t="s">
        <v>143</v>
      </c>
    </row>
    <row r="378" s="14" customFormat="1">
      <c r="A378" s="14"/>
      <c r="B378" s="234"/>
      <c r="C378" s="235"/>
      <c r="D378" s="218" t="s">
        <v>159</v>
      </c>
      <c r="E378" s="236" t="s">
        <v>19</v>
      </c>
      <c r="F378" s="237" t="s">
        <v>270</v>
      </c>
      <c r="G378" s="235"/>
      <c r="H378" s="238">
        <v>37.5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159</v>
      </c>
      <c r="AU378" s="244" t="s">
        <v>153</v>
      </c>
      <c r="AV378" s="14" t="s">
        <v>153</v>
      </c>
      <c r="AW378" s="14" t="s">
        <v>35</v>
      </c>
      <c r="AX378" s="14" t="s">
        <v>73</v>
      </c>
      <c r="AY378" s="244" t="s">
        <v>143</v>
      </c>
    </row>
    <row r="379" s="14" customFormat="1">
      <c r="A379" s="14"/>
      <c r="B379" s="234"/>
      <c r="C379" s="235"/>
      <c r="D379" s="218" t="s">
        <v>159</v>
      </c>
      <c r="E379" s="236" t="s">
        <v>19</v>
      </c>
      <c r="F379" s="237" t="s">
        <v>271</v>
      </c>
      <c r="G379" s="235"/>
      <c r="H379" s="238">
        <v>5.4000000000000004</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159</v>
      </c>
      <c r="AU379" s="244" t="s">
        <v>153</v>
      </c>
      <c r="AV379" s="14" t="s">
        <v>153</v>
      </c>
      <c r="AW379" s="14" t="s">
        <v>35</v>
      </c>
      <c r="AX379" s="14" t="s">
        <v>73</v>
      </c>
      <c r="AY379" s="244" t="s">
        <v>143</v>
      </c>
    </row>
    <row r="380" s="14" customFormat="1">
      <c r="A380" s="14"/>
      <c r="B380" s="234"/>
      <c r="C380" s="235"/>
      <c r="D380" s="218" t="s">
        <v>159</v>
      </c>
      <c r="E380" s="236" t="s">
        <v>19</v>
      </c>
      <c r="F380" s="237" t="s">
        <v>272</v>
      </c>
      <c r="G380" s="235"/>
      <c r="H380" s="238">
        <v>11.6</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159</v>
      </c>
      <c r="AU380" s="244" t="s">
        <v>153</v>
      </c>
      <c r="AV380" s="14" t="s">
        <v>153</v>
      </c>
      <c r="AW380" s="14" t="s">
        <v>35</v>
      </c>
      <c r="AX380" s="14" t="s">
        <v>73</v>
      </c>
      <c r="AY380" s="244" t="s">
        <v>143</v>
      </c>
    </row>
    <row r="381" s="14" customFormat="1">
      <c r="A381" s="14"/>
      <c r="B381" s="234"/>
      <c r="C381" s="235"/>
      <c r="D381" s="218" t="s">
        <v>159</v>
      </c>
      <c r="E381" s="236" t="s">
        <v>19</v>
      </c>
      <c r="F381" s="237" t="s">
        <v>273</v>
      </c>
      <c r="G381" s="235"/>
      <c r="H381" s="238">
        <v>3</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159</v>
      </c>
      <c r="AU381" s="244" t="s">
        <v>153</v>
      </c>
      <c r="AV381" s="14" t="s">
        <v>153</v>
      </c>
      <c r="AW381" s="14" t="s">
        <v>35</v>
      </c>
      <c r="AX381" s="14" t="s">
        <v>73</v>
      </c>
      <c r="AY381" s="244" t="s">
        <v>143</v>
      </c>
    </row>
    <row r="382" s="15" customFormat="1">
      <c r="A382" s="15"/>
      <c r="B382" s="245"/>
      <c r="C382" s="246"/>
      <c r="D382" s="218" t="s">
        <v>159</v>
      </c>
      <c r="E382" s="247" t="s">
        <v>19</v>
      </c>
      <c r="F382" s="248" t="s">
        <v>179</v>
      </c>
      <c r="G382" s="246"/>
      <c r="H382" s="249">
        <v>119</v>
      </c>
      <c r="I382" s="250"/>
      <c r="J382" s="246"/>
      <c r="K382" s="246"/>
      <c r="L382" s="251"/>
      <c r="M382" s="252"/>
      <c r="N382" s="253"/>
      <c r="O382" s="253"/>
      <c r="P382" s="253"/>
      <c r="Q382" s="253"/>
      <c r="R382" s="253"/>
      <c r="S382" s="253"/>
      <c r="T382" s="254"/>
      <c r="U382" s="15"/>
      <c r="V382" s="15"/>
      <c r="W382" s="15"/>
      <c r="X382" s="15"/>
      <c r="Y382" s="15"/>
      <c r="Z382" s="15"/>
      <c r="AA382" s="15"/>
      <c r="AB382" s="15"/>
      <c r="AC382" s="15"/>
      <c r="AD382" s="15"/>
      <c r="AE382" s="15"/>
      <c r="AT382" s="255" t="s">
        <v>159</v>
      </c>
      <c r="AU382" s="255" t="s">
        <v>153</v>
      </c>
      <c r="AV382" s="15" t="s">
        <v>152</v>
      </c>
      <c r="AW382" s="15" t="s">
        <v>35</v>
      </c>
      <c r="AX382" s="15" t="s">
        <v>81</v>
      </c>
      <c r="AY382" s="255" t="s">
        <v>143</v>
      </c>
    </row>
    <row r="383" s="2" customFormat="1" ht="14.4" customHeight="1">
      <c r="A383" s="39"/>
      <c r="B383" s="40"/>
      <c r="C383" s="256" t="s">
        <v>326</v>
      </c>
      <c r="D383" s="256" t="s">
        <v>191</v>
      </c>
      <c r="E383" s="257" t="s">
        <v>327</v>
      </c>
      <c r="F383" s="258" t="s">
        <v>328</v>
      </c>
      <c r="G383" s="259" t="s">
        <v>150</v>
      </c>
      <c r="H383" s="260">
        <v>43.197000000000003</v>
      </c>
      <c r="I383" s="261"/>
      <c r="J383" s="262">
        <f>ROUND(I383*H383,2)</f>
        <v>0</v>
      </c>
      <c r="K383" s="258" t="s">
        <v>151</v>
      </c>
      <c r="L383" s="263"/>
      <c r="M383" s="264" t="s">
        <v>19</v>
      </c>
      <c r="N383" s="265" t="s">
        <v>45</v>
      </c>
      <c r="O383" s="85"/>
      <c r="P383" s="214">
        <f>O383*H383</f>
        <v>0</v>
      </c>
      <c r="Q383" s="214">
        <v>0.00044999999999999999</v>
      </c>
      <c r="R383" s="214">
        <f>Q383*H383</f>
        <v>0.019438650000000002</v>
      </c>
      <c r="S383" s="214">
        <v>0</v>
      </c>
      <c r="T383" s="215">
        <f>S383*H383</f>
        <v>0</v>
      </c>
      <c r="U383" s="39"/>
      <c r="V383" s="39"/>
      <c r="W383" s="39"/>
      <c r="X383" s="39"/>
      <c r="Y383" s="39"/>
      <c r="Z383" s="39"/>
      <c r="AA383" s="39"/>
      <c r="AB383" s="39"/>
      <c r="AC383" s="39"/>
      <c r="AD383" s="39"/>
      <c r="AE383" s="39"/>
      <c r="AR383" s="216" t="s">
        <v>194</v>
      </c>
      <c r="AT383" s="216" t="s">
        <v>191</v>
      </c>
      <c r="AU383" s="216" t="s">
        <v>153</v>
      </c>
      <c r="AY383" s="18" t="s">
        <v>143</v>
      </c>
      <c r="BE383" s="217">
        <f>IF(N383="základní",J383,0)</f>
        <v>0</v>
      </c>
      <c r="BF383" s="217">
        <f>IF(N383="snížená",J383,0)</f>
        <v>0</v>
      </c>
      <c r="BG383" s="217">
        <f>IF(N383="zákl. přenesená",J383,0)</f>
        <v>0</v>
      </c>
      <c r="BH383" s="217">
        <f>IF(N383="sníž. přenesená",J383,0)</f>
        <v>0</v>
      </c>
      <c r="BI383" s="217">
        <f>IF(N383="nulová",J383,0)</f>
        <v>0</v>
      </c>
      <c r="BJ383" s="18" t="s">
        <v>153</v>
      </c>
      <c r="BK383" s="217">
        <f>ROUND(I383*H383,2)</f>
        <v>0</v>
      </c>
      <c r="BL383" s="18" t="s">
        <v>152</v>
      </c>
      <c r="BM383" s="216" t="s">
        <v>329</v>
      </c>
    </row>
    <row r="384" s="2" customFormat="1">
      <c r="A384" s="39"/>
      <c r="B384" s="40"/>
      <c r="C384" s="41"/>
      <c r="D384" s="218" t="s">
        <v>155</v>
      </c>
      <c r="E384" s="41"/>
      <c r="F384" s="219" t="s">
        <v>328</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155</v>
      </c>
      <c r="AU384" s="18" t="s">
        <v>153</v>
      </c>
    </row>
    <row r="385" s="13" customFormat="1">
      <c r="A385" s="13"/>
      <c r="B385" s="224"/>
      <c r="C385" s="225"/>
      <c r="D385" s="218" t="s">
        <v>159</v>
      </c>
      <c r="E385" s="226" t="s">
        <v>19</v>
      </c>
      <c r="F385" s="227" t="s">
        <v>210</v>
      </c>
      <c r="G385" s="225"/>
      <c r="H385" s="226" t="s">
        <v>19</v>
      </c>
      <c r="I385" s="228"/>
      <c r="J385" s="225"/>
      <c r="K385" s="225"/>
      <c r="L385" s="229"/>
      <c r="M385" s="230"/>
      <c r="N385" s="231"/>
      <c r="O385" s="231"/>
      <c r="P385" s="231"/>
      <c r="Q385" s="231"/>
      <c r="R385" s="231"/>
      <c r="S385" s="231"/>
      <c r="T385" s="232"/>
      <c r="U385" s="13"/>
      <c r="V385" s="13"/>
      <c r="W385" s="13"/>
      <c r="X385" s="13"/>
      <c r="Y385" s="13"/>
      <c r="Z385" s="13"/>
      <c r="AA385" s="13"/>
      <c r="AB385" s="13"/>
      <c r="AC385" s="13"/>
      <c r="AD385" s="13"/>
      <c r="AE385" s="13"/>
      <c r="AT385" s="233" t="s">
        <v>159</v>
      </c>
      <c r="AU385" s="233" t="s">
        <v>153</v>
      </c>
      <c r="AV385" s="13" t="s">
        <v>81</v>
      </c>
      <c r="AW385" s="13" t="s">
        <v>35</v>
      </c>
      <c r="AX385" s="13" t="s">
        <v>73</v>
      </c>
      <c r="AY385" s="233" t="s">
        <v>143</v>
      </c>
    </row>
    <row r="386" s="14" customFormat="1">
      <c r="A386" s="14"/>
      <c r="B386" s="234"/>
      <c r="C386" s="235"/>
      <c r="D386" s="218" t="s">
        <v>159</v>
      </c>
      <c r="E386" s="236" t="s">
        <v>19</v>
      </c>
      <c r="F386" s="237" t="s">
        <v>225</v>
      </c>
      <c r="G386" s="235"/>
      <c r="H386" s="238">
        <v>13.365</v>
      </c>
      <c r="I386" s="239"/>
      <c r="J386" s="235"/>
      <c r="K386" s="235"/>
      <c r="L386" s="240"/>
      <c r="M386" s="241"/>
      <c r="N386" s="242"/>
      <c r="O386" s="242"/>
      <c r="P386" s="242"/>
      <c r="Q386" s="242"/>
      <c r="R386" s="242"/>
      <c r="S386" s="242"/>
      <c r="T386" s="243"/>
      <c r="U386" s="14"/>
      <c r="V386" s="14"/>
      <c r="W386" s="14"/>
      <c r="X386" s="14"/>
      <c r="Y386" s="14"/>
      <c r="Z386" s="14"/>
      <c r="AA386" s="14"/>
      <c r="AB386" s="14"/>
      <c r="AC386" s="14"/>
      <c r="AD386" s="14"/>
      <c r="AE386" s="14"/>
      <c r="AT386" s="244" t="s">
        <v>159</v>
      </c>
      <c r="AU386" s="244" t="s">
        <v>153</v>
      </c>
      <c r="AV386" s="14" t="s">
        <v>153</v>
      </c>
      <c r="AW386" s="14" t="s">
        <v>35</v>
      </c>
      <c r="AX386" s="14" t="s">
        <v>73</v>
      </c>
      <c r="AY386" s="244" t="s">
        <v>143</v>
      </c>
    </row>
    <row r="387" s="14" customFormat="1">
      <c r="A387" s="14"/>
      <c r="B387" s="234"/>
      <c r="C387" s="235"/>
      <c r="D387" s="218" t="s">
        <v>159</v>
      </c>
      <c r="E387" s="236" t="s">
        <v>19</v>
      </c>
      <c r="F387" s="237" t="s">
        <v>226</v>
      </c>
      <c r="G387" s="235"/>
      <c r="H387" s="238">
        <v>6.9299999999999997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159</v>
      </c>
      <c r="AU387" s="244" t="s">
        <v>153</v>
      </c>
      <c r="AV387" s="14" t="s">
        <v>153</v>
      </c>
      <c r="AW387" s="14" t="s">
        <v>35</v>
      </c>
      <c r="AX387" s="14" t="s">
        <v>73</v>
      </c>
      <c r="AY387" s="244" t="s">
        <v>143</v>
      </c>
    </row>
    <row r="388" s="14" customFormat="1">
      <c r="A388" s="14"/>
      <c r="B388" s="234"/>
      <c r="C388" s="235"/>
      <c r="D388" s="218" t="s">
        <v>159</v>
      </c>
      <c r="E388" s="236" t="s">
        <v>19</v>
      </c>
      <c r="F388" s="237" t="s">
        <v>227</v>
      </c>
      <c r="G388" s="235"/>
      <c r="H388" s="238">
        <v>12.375</v>
      </c>
      <c r="I388" s="239"/>
      <c r="J388" s="235"/>
      <c r="K388" s="235"/>
      <c r="L388" s="240"/>
      <c r="M388" s="241"/>
      <c r="N388" s="242"/>
      <c r="O388" s="242"/>
      <c r="P388" s="242"/>
      <c r="Q388" s="242"/>
      <c r="R388" s="242"/>
      <c r="S388" s="242"/>
      <c r="T388" s="243"/>
      <c r="U388" s="14"/>
      <c r="V388" s="14"/>
      <c r="W388" s="14"/>
      <c r="X388" s="14"/>
      <c r="Y388" s="14"/>
      <c r="Z388" s="14"/>
      <c r="AA388" s="14"/>
      <c r="AB388" s="14"/>
      <c r="AC388" s="14"/>
      <c r="AD388" s="14"/>
      <c r="AE388" s="14"/>
      <c r="AT388" s="244" t="s">
        <v>159</v>
      </c>
      <c r="AU388" s="244" t="s">
        <v>153</v>
      </c>
      <c r="AV388" s="14" t="s">
        <v>153</v>
      </c>
      <c r="AW388" s="14" t="s">
        <v>35</v>
      </c>
      <c r="AX388" s="14" t="s">
        <v>73</v>
      </c>
      <c r="AY388" s="244" t="s">
        <v>143</v>
      </c>
    </row>
    <row r="389" s="14" customFormat="1">
      <c r="A389" s="14"/>
      <c r="B389" s="234"/>
      <c r="C389" s="235"/>
      <c r="D389" s="218" t="s">
        <v>159</v>
      </c>
      <c r="E389" s="236" t="s">
        <v>19</v>
      </c>
      <c r="F389" s="237" t="s">
        <v>228</v>
      </c>
      <c r="G389" s="235"/>
      <c r="H389" s="238">
        <v>1.782</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159</v>
      </c>
      <c r="AU389" s="244" t="s">
        <v>153</v>
      </c>
      <c r="AV389" s="14" t="s">
        <v>153</v>
      </c>
      <c r="AW389" s="14" t="s">
        <v>35</v>
      </c>
      <c r="AX389" s="14" t="s">
        <v>73</v>
      </c>
      <c r="AY389" s="244" t="s">
        <v>143</v>
      </c>
    </row>
    <row r="390" s="14" customFormat="1">
      <c r="A390" s="14"/>
      <c r="B390" s="234"/>
      <c r="C390" s="235"/>
      <c r="D390" s="218" t="s">
        <v>159</v>
      </c>
      <c r="E390" s="236" t="s">
        <v>19</v>
      </c>
      <c r="F390" s="237" t="s">
        <v>229</v>
      </c>
      <c r="G390" s="235"/>
      <c r="H390" s="238">
        <v>3.8279999999999998</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159</v>
      </c>
      <c r="AU390" s="244" t="s">
        <v>153</v>
      </c>
      <c r="AV390" s="14" t="s">
        <v>153</v>
      </c>
      <c r="AW390" s="14" t="s">
        <v>35</v>
      </c>
      <c r="AX390" s="14" t="s">
        <v>73</v>
      </c>
      <c r="AY390" s="244" t="s">
        <v>143</v>
      </c>
    </row>
    <row r="391" s="14" customFormat="1">
      <c r="A391" s="14"/>
      <c r="B391" s="234"/>
      <c r="C391" s="235"/>
      <c r="D391" s="218" t="s">
        <v>159</v>
      </c>
      <c r="E391" s="236" t="s">
        <v>19</v>
      </c>
      <c r="F391" s="237" t="s">
        <v>230</v>
      </c>
      <c r="G391" s="235"/>
      <c r="H391" s="238">
        <v>0.98999999999999999</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159</v>
      </c>
      <c r="AU391" s="244" t="s">
        <v>153</v>
      </c>
      <c r="AV391" s="14" t="s">
        <v>153</v>
      </c>
      <c r="AW391" s="14" t="s">
        <v>35</v>
      </c>
      <c r="AX391" s="14" t="s">
        <v>73</v>
      </c>
      <c r="AY391" s="244" t="s">
        <v>143</v>
      </c>
    </row>
    <row r="392" s="15" customFormat="1">
      <c r="A392" s="15"/>
      <c r="B392" s="245"/>
      <c r="C392" s="246"/>
      <c r="D392" s="218" t="s">
        <v>159</v>
      </c>
      <c r="E392" s="247" t="s">
        <v>19</v>
      </c>
      <c r="F392" s="248" t="s">
        <v>179</v>
      </c>
      <c r="G392" s="246"/>
      <c r="H392" s="249">
        <v>39.270000000000003</v>
      </c>
      <c r="I392" s="250"/>
      <c r="J392" s="246"/>
      <c r="K392" s="246"/>
      <c r="L392" s="251"/>
      <c r="M392" s="252"/>
      <c r="N392" s="253"/>
      <c r="O392" s="253"/>
      <c r="P392" s="253"/>
      <c r="Q392" s="253"/>
      <c r="R392" s="253"/>
      <c r="S392" s="253"/>
      <c r="T392" s="254"/>
      <c r="U392" s="15"/>
      <c r="V392" s="15"/>
      <c r="W392" s="15"/>
      <c r="X392" s="15"/>
      <c r="Y392" s="15"/>
      <c r="Z392" s="15"/>
      <c r="AA392" s="15"/>
      <c r="AB392" s="15"/>
      <c r="AC392" s="15"/>
      <c r="AD392" s="15"/>
      <c r="AE392" s="15"/>
      <c r="AT392" s="255" t="s">
        <v>159</v>
      </c>
      <c r="AU392" s="255" t="s">
        <v>153</v>
      </c>
      <c r="AV392" s="15" t="s">
        <v>152</v>
      </c>
      <c r="AW392" s="15" t="s">
        <v>35</v>
      </c>
      <c r="AX392" s="15" t="s">
        <v>81</v>
      </c>
      <c r="AY392" s="255" t="s">
        <v>143</v>
      </c>
    </row>
    <row r="393" s="14" customFormat="1">
      <c r="A393" s="14"/>
      <c r="B393" s="234"/>
      <c r="C393" s="235"/>
      <c r="D393" s="218" t="s">
        <v>159</v>
      </c>
      <c r="E393" s="235"/>
      <c r="F393" s="237" t="s">
        <v>330</v>
      </c>
      <c r="G393" s="235"/>
      <c r="H393" s="238">
        <v>43.197000000000003</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159</v>
      </c>
      <c r="AU393" s="244" t="s">
        <v>153</v>
      </c>
      <c r="AV393" s="14" t="s">
        <v>153</v>
      </c>
      <c r="AW393" s="14" t="s">
        <v>4</v>
      </c>
      <c r="AX393" s="14" t="s">
        <v>81</v>
      </c>
      <c r="AY393" s="244" t="s">
        <v>143</v>
      </c>
    </row>
    <row r="394" s="2" customFormat="1" ht="37.8" customHeight="1">
      <c r="A394" s="39"/>
      <c r="B394" s="40"/>
      <c r="C394" s="205" t="s">
        <v>7</v>
      </c>
      <c r="D394" s="205" t="s">
        <v>147</v>
      </c>
      <c r="E394" s="206" t="s">
        <v>321</v>
      </c>
      <c r="F394" s="207" t="s">
        <v>322</v>
      </c>
      <c r="G394" s="208" t="s">
        <v>264</v>
      </c>
      <c r="H394" s="209">
        <v>67.900000000000006</v>
      </c>
      <c r="I394" s="210"/>
      <c r="J394" s="211">
        <f>ROUND(I394*H394,2)</f>
        <v>0</v>
      </c>
      <c r="K394" s="207" t="s">
        <v>151</v>
      </c>
      <c r="L394" s="45"/>
      <c r="M394" s="212" t="s">
        <v>19</v>
      </c>
      <c r="N394" s="213" t="s">
        <v>45</v>
      </c>
      <c r="O394" s="85"/>
      <c r="P394" s="214">
        <f>O394*H394</f>
        <v>0</v>
      </c>
      <c r="Q394" s="214">
        <v>0.0033899999999999998</v>
      </c>
      <c r="R394" s="214">
        <f>Q394*H394</f>
        <v>0.230181</v>
      </c>
      <c r="S394" s="214">
        <v>0</v>
      </c>
      <c r="T394" s="215">
        <f>S394*H394</f>
        <v>0</v>
      </c>
      <c r="U394" s="39"/>
      <c r="V394" s="39"/>
      <c r="W394" s="39"/>
      <c r="X394" s="39"/>
      <c r="Y394" s="39"/>
      <c r="Z394" s="39"/>
      <c r="AA394" s="39"/>
      <c r="AB394" s="39"/>
      <c r="AC394" s="39"/>
      <c r="AD394" s="39"/>
      <c r="AE394" s="39"/>
      <c r="AR394" s="216" t="s">
        <v>152</v>
      </c>
      <c r="AT394" s="216" t="s">
        <v>147</v>
      </c>
      <c r="AU394" s="216" t="s">
        <v>153</v>
      </c>
      <c r="AY394" s="18" t="s">
        <v>143</v>
      </c>
      <c r="BE394" s="217">
        <f>IF(N394="základní",J394,0)</f>
        <v>0</v>
      </c>
      <c r="BF394" s="217">
        <f>IF(N394="snížená",J394,0)</f>
        <v>0</v>
      </c>
      <c r="BG394" s="217">
        <f>IF(N394="zákl. přenesená",J394,0)</f>
        <v>0</v>
      </c>
      <c r="BH394" s="217">
        <f>IF(N394="sníž. přenesená",J394,0)</f>
        <v>0</v>
      </c>
      <c r="BI394" s="217">
        <f>IF(N394="nulová",J394,0)</f>
        <v>0</v>
      </c>
      <c r="BJ394" s="18" t="s">
        <v>153</v>
      </c>
      <c r="BK394" s="217">
        <f>ROUND(I394*H394,2)</f>
        <v>0</v>
      </c>
      <c r="BL394" s="18" t="s">
        <v>152</v>
      </c>
      <c r="BM394" s="216" t="s">
        <v>331</v>
      </c>
    </row>
    <row r="395" s="2" customFormat="1">
      <c r="A395" s="39"/>
      <c r="B395" s="40"/>
      <c r="C395" s="41"/>
      <c r="D395" s="218" t="s">
        <v>155</v>
      </c>
      <c r="E395" s="41"/>
      <c r="F395" s="219" t="s">
        <v>324</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155</v>
      </c>
      <c r="AU395" s="18" t="s">
        <v>153</v>
      </c>
    </row>
    <row r="396" s="2" customFormat="1">
      <c r="A396" s="39"/>
      <c r="B396" s="40"/>
      <c r="C396" s="41"/>
      <c r="D396" s="218" t="s">
        <v>157</v>
      </c>
      <c r="E396" s="41"/>
      <c r="F396" s="223" t="s">
        <v>325</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157</v>
      </c>
      <c r="AU396" s="18" t="s">
        <v>153</v>
      </c>
    </row>
    <row r="397" s="13" customFormat="1">
      <c r="A397" s="13"/>
      <c r="B397" s="224"/>
      <c r="C397" s="225"/>
      <c r="D397" s="218" t="s">
        <v>159</v>
      </c>
      <c r="E397" s="226" t="s">
        <v>19</v>
      </c>
      <c r="F397" s="227" t="s">
        <v>231</v>
      </c>
      <c r="G397" s="225"/>
      <c r="H397" s="226" t="s">
        <v>19</v>
      </c>
      <c r="I397" s="228"/>
      <c r="J397" s="225"/>
      <c r="K397" s="225"/>
      <c r="L397" s="229"/>
      <c r="M397" s="230"/>
      <c r="N397" s="231"/>
      <c r="O397" s="231"/>
      <c r="P397" s="231"/>
      <c r="Q397" s="231"/>
      <c r="R397" s="231"/>
      <c r="S397" s="231"/>
      <c r="T397" s="232"/>
      <c r="U397" s="13"/>
      <c r="V397" s="13"/>
      <c r="W397" s="13"/>
      <c r="X397" s="13"/>
      <c r="Y397" s="13"/>
      <c r="Z397" s="13"/>
      <c r="AA397" s="13"/>
      <c r="AB397" s="13"/>
      <c r="AC397" s="13"/>
      <c r="AD397" s="13"/>
      <c r="AE397" s="13"/>
      <c r="AT397" s="233" t="s">
        <v>159</v>
      </c>
      <c r="AU397" s="233" t="s">
        <v>153</v>
      </c>
      <c r="AV397" s="13" t="s">
        <v>81</v>
      </c>
      <c r="AW397" s="13" t="s">
        <v>35</v>
      </c>
      <c r="AX397" s="13" t="s">
        <v>73</v>
      </c>
      <c r="AY397" s="233" t="s">
        <v>143</v>
      </c>
    </row>
    <row r="398" s="14" customFormat="1">
      <c r="A398" s="14"/>
      <c r="B398" s="234"/>
      <c r="C398" s="235"/>
      <c r="D398" s="218" t="s">
        <v>159</v>
      </c>
      <c r="E398" s="236" t="s">
        <v>19</v>
      </c>
      <c r="F398" s="237" t="s">
        <v>274</v>
      </c>
      <c r="G398" s="235"/>
      <c r="H398" s="238">
        <v>32.200000000000003</v>
      </c>
      <c r="I398" s="239"/>
      <c r="J398" s="235"/>
      <c r="K398" s="235"/>
      <c r="L398" s="240"/>
      <c r="M398" s="241"/>
      <c r="N398" s="242"/>
      <c r="O398" s="242"/>
      <c r="P398" s="242"/>
      <c r="Q398" s="242"/>
      <c r="R398" s="242"/>
      <c r="S398" s="242"/>
      <c r="T398" s="243"/>
      <c r="U398" s="14"/>
      <c r="V398" s="14"/>
      <c r="W398" s="14"/>
      <c r="X398" s="14"/>
      <c r="Y398" s="14"/>
      <c r="Z398" s="14"/>
      <c r="AA398" s="14"/>
      <c r="AB398" s="14"/>
      <c r="AC398" s="14"/>
      <c r="AD398" s="14"/>
      <c r="AE398" s="14"/>
      <c r="AT398" s="244" t="s">
        <v>159</v>
      </c>
      <c r="AU398" s="244" t="s">
        <v>153</v>
      </c>
      <c r="AV398" s="14" t="s">
        <v>153</v>
      </c>
      <c r="AW398" s="14" t="s">
        <v>35</v>
      </c>
      <c r="AX398" s="14" t="s">
        <v>73</v>
      </c>
      <c r="AY398" s="244" t="s">
        <v>143</v>
      </c>
    </row>
    <row r="399" s="13" customFormat="1">
      <c r="A399" s="13"/>
      <c r="B399" s="224"/>
      <c r="C399" s="225"/>
      <c r="D399" s="218" t="s">
        <v>159</v>
      </c>
      <c r="E399" s="226" t="s">
        <v>19</v>
      </c>
      <c r="F399" s="227" t="s">
        <v>233</v>
      </c>
      <c r="G399" s="225"/>
      <c r="H399" s="226" t="s">
        <v>19</v>
      </c>
      <c r="I399" s="228"/>
      <c r="J399" s="225"/>
      <c r="K399" s="225"/>
      <c r="L399" s="229"/>
      <c r="M399" s="230"/>
      <c r="N399" s="231"/>
      <c r="O399" s="231"/>
      <c r="P399" s="231"/>
      <c r="Q399" s="231"/>
      <c r="R399" s="231"/>
      <c r="S399" s="231"/>
      <c r="T399" s="232"/>
      <c r="U399" s="13"/>
      <c r="V399" s="13"/>
      <c r="W399" s="13"/>
      <c r="X399" s="13"/>
      <c r="Y399" s="13"/>
      <c r="Z399" s="13"/>
      <c r="AA399" s="13"/>
      <c r="AB399" s="13"/>
      <c r="AC399" s="13"/>
      <c r="AD399" s="13"/>
      <c r="AE399" s="13"/>
      <c r="AT399" s="233" t="s">
        <v>159</v>
      </c>
      <c r="AU399" s="233" t="s">
        <v>153</v>
      </c>
      <c r="AV399" s="13" t="s">
        <v>81</v>
      </c>
      <c r="AW399" s="13" t="s">
        <v>35</v>
      </c>
      <c r="AX399" s="13" t="s">
        <v>73</v>
      </c>
      <c r="AY399" s="233" t="s">
        <v>143</v>
      </c>
    </row>
    <row r="400" s="13" customFormat="1">
      <c r="A400" s="13"/>
      <c r="B400" s="224"/>
      <c r="C400" s="225"/>
      <c r="D400" s="218" t="s">
        <v>159</v>
      </c>
      <c r="E400" s="226" t="s">
        <v>19</v>
      </c>
      <c r="F400" s="227" t="s">
        <v>210</v>
      </c>
      <c r="G400" s="225"/>
      <c r="H400" s="226" t="s">
        <v>19</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159</v>
      </c>
      <c r="AU400" s="233" t="s">
        <v>153</v>
      </c>
      <c r="AV400" s="13" t="s">
        <v>81</v>
      </c>
      <c r="AW400" s="13" t="s">
        <v>35</v>
      </c>
      <c r="AX400" s="13" t="s">
        <v>73</v>
      </c>
      <c r="AY400" s="233" t="s">
        <v>143</v>
      </c>
    </row>
    <row r="401" s="14" customFormat="1">
      <c r="A401" s="14"/>
      <c r="B401" s="234"/>
      <c r="C401" s="235"/>
      <c r="D401" s="218" t="s">
        <v>159</v>
      </c>
      <c r="E401" s="236" t="s">
        <v>19</v>
      </c>
      <c r="F401" s="237" t="s">
        <v>332</v>
      </c>
      <c r="G401" s="235"/>
      <c r="H401" s="238">
        <v>13.5</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159</v>
      </c>
      <c r="AU401" s="244" t="s">
        <v>153</v>
      </c>
      <c r="AV401" s="14" t="s">
        <v>153</v>
      </c>
      <c r="AW401" s="14" t="s">
        <v>35</v>
      </c>
      <c r="AX401" s="14" t="s">
        <v>73</v>
      </c>
      <c r="AY401" s="244" t="s">
        <v>143</v>
      </c>
    </row>
    <row r="402" s="14" customFormat="1">
      <c r="A402" s="14"/>
      <c r="B402" s="234"/>
      <c r="C402" s="235"/>
      <c r="D402" s="218" t="s">
        <v>159</v>
      </c>
      <c r="E402" s="236" t="s">
        <v>19</v>
      </c>
      <c r="F402" s="237" t="s">
        <v>333</v>
      </c>
      <c r="G402" s="235"/>
      <c r="H402" s="238">
        <v>9</v>
      </c>
      <c r="I402" s="239"/>
      <c r="J402" s="235"/>
      <c r="K402" s="235"/>
      <c r="L402" s="240"/>
      <c r="M402" s="241"/>
      <c r="N402" s="242"/>
      <c r="O402" s="242"/>
      <c r="P402" s="242"/>
      <c r="Q402" s="242"/>
      <c r="R402" s="242"/>
      <c r="S402" s="242"/>
      <c r="T402" s="243"/>
      <c r="U402" s="14"/>
      <c r="V402" s="14"/>
      <c r="W402" s="14"/>
      <c r="X402" s="14"/>
      <c r="Y402" s="14"/>
      <c r="Z402" s="14"/>
      <c r="AA402" s="14"/>
      <c r="AB402" s="14"/>
      <c r="AC402" s="14"/>
      <c r="AD402" s="14"/>
      <c r="AE402" s="14"/>
      <c r="AT402" s="244" t="s">
        <v>159</v>
      </c>
      <c r="AU402" s="244" t="s">
        <v>153</v>
      </c>
      <c r="AV402" s="14" t="s">
        <v>153</v>
      </c>
      <c r="AW402" s="14" t="s">
        <v>35</v>
      </c>
      <c r="AX402" s="14" t="s">
        <v>73</v>
      </c>
      <c r="AY402" s="244" t="s">
        <v>143</v>
      </c>
    </row>
    <row r="403" s="14" customFormat="1">
      <c r="A403" s="14"/>
      <c r="B403" s="234"/>
      <c r="C403" s="235"/>
      <c r="D403" s="218" t="s">
        <v>159</v>
      </c>
      <c r="E403" s="236" t="s">
        <v>19</v>
      </c>
      <c r="F403" s="237" t="s">
        <v>334</v>
      </c>
      <c r="G403" s="235"/>
      <c r="H403" s="238">
        <v>7.5</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159</v>
      </c>
      <c r="AU403" s="244" t="s">
        <v>153</v>
      </c>
      <c r="AV403" s="14" t="s">
        <v>153</v>
      </c>
      <c r="AW403" s="14" t="s">
        <v>35</v>
      </c>
      <c r="AX403" s="14" t="s">
        <v>73</v>
      </c>
      <c r="AY403" s="244" t="s">
        <v>143</v>
      </c>
    </row>
    <row r="404" s="14" customFormat="1">
      <c r="A404" s="14"/>
      <c r="B404" s="234"/>
      <c r="C404" s="235"/>
      <c r="D404" s="218" t="s">
        <v>159</v>
      </c>
      <c r="E404" s="236" t="s">
        <v>19</v>
      </c>
      <c r="F404" s="237" t="s">
        <v>335</v>
      </c>
      <c r="G404" s="235"/>
      <c r="H404" s="238">
        <v>1.8</v>
      </c>
      <c r="I404" s="239"/>
      <c r="J404" s="235"/>
      <c r="K404" s="235"/>
      <c r="L404" s="240"/>
      <c r="M404" s="241"/>
      <c r="N404" s="242"/>
      <c r="O404" s="242"/>
      <c r="P404" s="242"/>
      <c r="Q404" s="242"/>
      <c r="R404" s="242"/>
      <c r="S404" s="242"/>
      <c r="T404" s="243"/>
      <c r="U404" s="14"/>
      <c r="V404" s="14"/>
      <c r="W404" s="14"/>
      <c r="X404" s="14"/>
      <c r="Y404" s="14"/>
      <c r="Z404" s="14"/>
      <c r="AA404" s="14"/>
      <c r="AB404" s="14"/>
      <c r="AC404" s="14"/>
      <c r="AD404" s="14"/>
      <c r="AE404" s="14"/>
      <c r="AT404" s="244" t="s">
        <v>159</v>
      </c>
      <c r="AU404" s="244" t="s">
        <v>153</v>
      </c>
      <c r="AV404" s="14" t="s">
        <v>153</v>
      </c>
      <c r="AW404" s="14" t="s">
        <v>35</v>
      </c>
      <c r="AX404" s="14" t="s">
        <v>73</v>
      </c>
      <c r="AY404" s="244" t="s">
        <v>143</v>
      </c>
    </row>
    <row r="405" s="14" customFormat="1">
      <c r="A405" s="14"/>
      <c r="B405" s="234"/>
      <c r="C405" s="235"/>
      <c r="D405" s="218" t="s">
        <v>159</v>
      </c>
      <c r="E405" s="236" t="s">
        <v>19</v>
      </c>
      <c r="F405" s="237" t="s">
        <v>336</v>
      </c>
      <c r="G405" s="235"/>
      <c r="H405" s="238">
        <v>2.3999999999999999</v>
      </c>
      <c r="I405" s="239"/>
      <c r="J405" s="235"/>
      <c r="K405" s="235"/>
      <c r="L405" s="240"/>
      <c r="M405" s="241"/>
      <c r="N405" s="242"/>
      <c r="O405" s="242"/>
      <c r="P405" s="242"/>
      <c r="Q405" s="242"/>
      <c r="R405" s="242"/>
      <c r="S405" s="242"/>
      <c r="T405" s="243"/>
      <c r="U405" s="14"/>
      <c r="V405" s="14"/>
      <c r="W405" s="14"/>
      <c r="X405" s="14"/>
      <c r="Y405" s="14"/>
      <c r="Z405" s="14"/>
      <c r="AA405" s="14"/>
      <c r="AB405" s="14"/>
      <c r="AC405" s="14"/>
      <c r="AD405" s="14"/>
      <c r="AE405" s="14"/>
      <c r="AT405" s="244" t="s">
        <v>159</v>
      </c>
      <c r="AU405" s="244" t="s">
        <v>153</v>
      </c>
      <c r="AV405" s="14" t="s">
        <v>153</v>
      </c>
      <c r="AW405" s="14" t="s">
        <v>35</v>
      </c>
      <c r="AX405" s="14" t="s">
        <v>73</v>
      </c>
      <c r="AY405" s="244" t="s">
        <v>143</v>
      </c>
    </row>
    <row r="406" s="14" customFormat="1">
      <c r="A406" s="14"/>
      <c r="B406" s="234"/>
      <c r="C406" s="235"/>
      <c r="D406" s="218" t="s">
        <v>159</v>
      </c>
      <c r="E406" s="236" t="s">
        <v>19</v>
      </c>
      <c r="F406" s="237" t="s">
        <v>222</v>
      </c>
      <c r="G406" s="235"/>
      <c r="H406" s="238">
        <v>1.5</v>
      </c>
      <c r="I406" s="239"/>
      <c r="J406" s="235"/>
      <c r="K406" s="235"/>
      <c r="L406" s="240"/>
      <c r="M406" s="241"/>
      <c r="N406" s="242"/>
      <c r="O406" s="242"/>
      <c r="P406" s="242"/>
      <c r="Q406" s="242"/>
      <c r="R406" s="242"/>
      <c r="S406" s="242"/>
      <c r="T406" s="243"/>
      <c r="U406" s="14"/>
      <c r="V406" s="14"/>
      <c r="W406" s="14"/>
      <c r="X406" s="14"/>
      <c r="Y406" s="14"/>
      <c r="Z406" s="14"/>
      <c r="AA406" s="14"/>
      <c r="AB406" s="14"/>
      <c r="AC406" s="14"/>
      <c r="AD406" s="14"/>
      <c r="AE406" s="14"/>
      <c r="AT406" s="244" t="s">
        <v>159</v>
      </c>
      <c r="AU406" s="244" t="s">
        <v>153</v>
      </c>
      <c r="AV406" s="14" t="s">
        <v>153</v>
      </c>
      <c r="AW406" s="14" t="s">
        <v>35</v>
      </c>
      <c r="AX406" s="14" t="s">
        <v>73</v>
      </c>
      <c r="AY406" s="244" t="s">
        <v>143</v>
      </c>
    </row>
    <row r="407" s="15" customFormat="1">
      <c r="A407" s="15"/>
      <c r="B407" s="245"/>
      <c r="C407" s="246"/>
      <c r="D407" s="218" t="s">
        <v>159</v>
      </c>
      <c r="E407" s="247" t="s">
        <v>19</v>
      </c>
      <c r="F407" s="248" t="s">
        <v>179</v>
      </c>
      <c r="G407" s="246"/>
      <c r="H407" s="249">
        <v>67.900000000000006</v>
      </c>
      <c r="I407" s="250"/>
      <c r="J407" s="246"/>
      <c r="K407" s="246"/>
      <c r="L407" s="251"/>
      <c r="M407" s="252"/>
      <c r="N407" s="253"/>
      <c r="O407" s="253"/>
      <c r="P407" s="253"/>
      <c r="Q407" s="253"/>
      <c r="R407" s="253"/>
      <c r="S407" s="253"/>
      <c r="T407" s="254"/>
      <c r="U407" s="15"/>
      <c r="V407" s="15"/>
      <c r="W407" s="15"/>
      <c r="X407" s="15"/>
      <c r="Y407" s="15"/>
      <c r="Z407" s="15"/>
      <c r="AA407" s="15"/>
      <c r="AB407" s="15"/>
      <c r="AC407" s="15"/>
      <c r="AD407" s="15"/>
      <c r="AE407" s="15"/>
      <c r="AT407" s="255" t="s">
        <v>159</v>
      </c>
      <c r="AU407" s="255" t="s">
        <v>153</v>
      </c>
      <c r="AV407" s="15" t="s">
        <v>152</v>
      </c>
      <c r="AW407" s="15" t="s">
        <v>35</v>
      </c>
      <c r="AX407" s="15" t="s">
        <v>81</v>
      </c>
      <c r="AY407" s="255" t="s">
        <v>143</v>
      </c>
    </row>
    <row r="408" s="2" customFormat="1" ht="24.15" customHeight="1">
      <c r="A408" s="39"/>
      <c r="B408" s="40"/>
      <c r="C408" s="256" t="s">
        <v>337</v>
      </c>
      <c r="D408" s="256" t="s">
        <v>191</v>
      </c>
      <c r="E408" s="257" t="s">
        <v>338</v>
      </c>
      <c r="F408" s="258" t="s">
        <v>339</v>
      </c>
      <c r="G408" s="259" t="s">
        <v>150</v>
      </c>
      <c r="H408" s="260">
        <v>21.814</v>
      </c>
      <c r="I408" s="261"/>
      <c r="J408" s="262">
        <f>ROUND(I408*H408,2)</f>
        <v>0</v>
      </c>
      <c r="K408" s="258" t="s">
        <v>151</v>
      </c>
      <c r="L408" s="263"/>
      <c r="M408" s="264" t="s">
        <v>19</v>
      </c>
      <c r="N408" s="265" t="s">
        <v>45</v>
      </c>
      <c r="O408" s="85"/>
      <c r="P408" s="214">
        <f>O408*H408</f>
        <v>0</v>
      </c>
      <c r="Q408" s="214">
        <v>0.00089999999999999998</v>
      </c>
      <c r="R408" s="214">
        <f>Q408*H408</f>
        <v>0.0196326</v>
      </c>
      <c r="S408" s="214">
        <v>0</v>
      </c>
      <c r="T408" s="215">
        <f>S408*H408</f>
        <v>0</v>
      </c>
      <c r="U408" s="39"/>
      <c r="V408" s="39"/>
      <c r="W408" s="39"/>
      <c r="X408" s="39"/>
      <c r="Y408" s="39"/>
      <c r="Z408" s="39"/>
      <c r="AA408" s="39"/>
      <c r="AB408" s="39"/>
      <c r="AC408" s="39"/>
      <c r="AD408" s="39"/>
      <c r="AE408" s="39"/>
      <c r="AR408" s="216" t="s">
        <v>194</v>
      </c>
      <c r="AT408" s="216" t="s">
        <v>191</v>
      </c>
      <c r="AU408" s="216" t="s">
        <v>153</v>
      </c>
      <c r="AY408" s="18" t="s">
        <v>143</v>
      </c>
      <c r="BE408" s="217">
        <f>IF(N408="základní",J408,0)</f>
        <v>0</v>
      </c>
      <c r="BF408" s="217">
        <f>IF(N408="snížená",J408,0)</f>
        <v>0</v>
      </c>
      <c r="BG408" s="217">
        <f>IF(N408="zákl. přenesená",J408,0)</f>
        <v>0</v>
      </c>
      <c r="BH408" s="217">
        <f>IF(N408="sníž. přenesená",J408,0)</f>
        <v>0</v>
      </c>
      <c r="BI408" s="217">
        <f>IF(N408="nulová",J408,0)</f>
        <v>0</v>
      </c>
      <c r="BJ408" s="18" t="s">
        <v>153</v>
      </c>
      <c r="BK408" s="217">
        <f>ROUND(I408*H408,2)</f>
        <v>0</v>
      </c>
      <c r="BL408" s="18" t="s">
        <v>152</v>
      </c>
      <c r="BM408" s="216" t="s">
        <v>340</v>
      </c>
    </row>
    <row r="409" s="2" customFormat="1">
      <c r="A409" s="39"/>
      <c r="B409" s="40"/>
      <c r="C409" s="41"/>
      <c r="D409" s="218" t="s">
        <v>155</v>
      </c>
      <c r="E409" s="41"/>
      <c r="F409" s="219" t="s">
        <v>339</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155</v>
      </c>
      <c r="AU409" s="18" t="s">
        <v>153</v>
      </c>
    </row>
    <row r="410" s="13" customFormat="1">
      <c r="A410" s="13"/>
      <c r="B410" s="224"/>
      <c r="C410" s="225"/>
      <c r="D410" s="218" t="s">
        <v>159</v>
      </c>
      <c r="E410" s="226" t="s">
        <v>19</v>
      </c>
      <c r="F410" s="227" t="s">
        <v>231</v>
      </c>
      <c r="G410" s="225"/>
      <c r="H410" s="226" t="s">
        <v>19</v>
      </c>
      <c r="I410" s="228"/>
      <c r="J410" s="225"/>
      <c r="K410" s="225"/>
      <c r="L410" s="229"/>
      <c r="M410" s="230"/>
      <c r="N410" s="231"/>
      <c r="O410" s="231"/>
      <c r="P410" s="231"/>
      <c r="Q410" s="231"/>
      <c r="R410" s="231"/>
      <c r="S410" s="231"/>
      <c r="T410" s="232"/>
      <c r="U410" s="13"/>
      <c r="V410" s="13"/>
      <c r="W410" s="13"/>
      <c r="X410" s="13"/>
      <c r="Y410" s="13"/>
      <c r="Z410" s="13"/>
      <c r="AA410" s="13"/>
      <c r="AB410" s="13"/>
      <c r="AC410" s="13"/>
      <c r="AD410" s="13"/>
      <c r="AE410" s="13"/>
      <c r="AT410" s="233" t="s">
        <v>159</v>
      </c>
      <c r="AU410" s="233" t="s">
        <v>153</v>
      </c>
      <c r="AV410" s="13" t="s">
        <v>81</v>
      </c>
      <c r="AW410" s="13" t="s">
        <v>35</v>
      </c>
      <c r="AX410" s="13" t="s">
        <v>73</v>
      </c>
      <c r="AY410" s="233" t="s">
        <v>143</v>
      </c>
    </row>
    <row r="411" s="14" customFormat="1">
      <c r="A411" s="14"/>
      <c r="B411" s="234"/>
      <c r="C411" s="235"/>
      <c r="D411" s="218" t="s">
        <v>159</v>
      </c>
      <c r="E411" s="236" t="s">
        <v>19</v>
      </c>
      <c r="F411" s="237" t="s">
        <v>232</v>
      </c>
      <c r="G411" s="235"/>
      <c r="H411" s="238">
        <v>8.0500000000000007</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159</v>
      </c>
      <c r="AU411" s="244" t="s">
        <v>153</v>
      </c>
      <c r="AV411" s="14" t="s">
        <v>153</v>
      </c>
      <c r="AW411" s="14" t="s">
        <v>35</v>
      </c>
      <c r="AX411" s="14" t="s">
        <v>73</v>
      </c>
      <c r="AY411" s="244" t="s">
        <v>143</v>
      </c>
    </row>
    <row r="412" s="13" customFormat="1">
      <c r="A412" s="13"/>
      <c r="B412" s="224"/>
      <c r="C412" s="225"/>
      <c r="D412" s="218" t="s">
        <v>159</v>
      </c>
      <c r="E412" s="226" t="s">
        <v>19</v>
      </c>
      <c r="F412" s="227" t="s">
        <v>233</v>
      </c>
      <c r="G412" s="225"/>
      <c r="H412" s="226" t="s">
        <v>19</v>
      </c>
      <c r="I412" s="228"/>
      <c r="J412" s="225"/>
      <c r="K412" s="225"/>
      <c r="L412" s="229"/>
      <c r="M412" s="230"/>
      <c r="N412" s="231"/>
      <c r="O412" s="231"/>
      <c r="P412" s="231"/>
      <c r="Q412" s="231"/>
      <c r="R412" s="231"/>
      <c r="S412" s="231"/>
      <c r="T412" s="232"/>
      <c r="U412" s="13"/>
      <c r="V412" s="13"/>
      <c r="W412" s="13"/>
      <c r="X412" s="13"/>
      <c r="Y412" s="13"/>
      <c r="Z412" s="13"/>
      <c r="AA412" s="13"/>
      <c r="AB412" s="13"/>
      <c r="AC412" s="13"/>
      <c r="AD412" s="13"/>
      <c r="AE412" s="13"/>
      <c r="AT412" s="233" t="s">
        <v>159</v>
      </c>
      <c r="AU412" s="233" t="s">
        <v>153</v>
      </c>
      <c r="AV412" s="13" t="s">
        <v>81</v>
      </c>
      <c r="AW412" s="13" t="s">
        <v>35</v>
      </c>
      <c r="AX412" s="13" t="s">
        <v>73</v>
      </c>
      <c r="AY412" s="233" t="s">
        <v>143</v>
      </c>
    </row>
    <row r="413" s="13" customFormat="1">
      <c r="A413" s="13"/>
      <c r="B413" s="224"/>
      <c r="C413" s="225"/>
      <c r="D413" s="218" t="s">
        <v>159</v>
      </c>
      <c r="E413" s="226" t="s">
        <v>19</v>
      </c>
      <c r="F413" s="227" t="s">
        <v>210</v>
      </c>
      <c r="G413" s="225"/>
      <c r="H413" s="226" t="s">
        <v>19</v>
      </c>
      <c r="I413" s="228"/>
      <c r="J413" s="225"/>
      <c r="K413" s="225"/>
      <c r="L413" s="229"/>
      <c r="M413" s="230"/>
      <c r="N413" s="231"/>
      <c r="O413" s="231"/>
      <c r="P413" s="231"/>
      <c r="Q413" s="231"/>
      <c r="R413" s="231"/>
      <c r="S413" s="231"/>
      <c r="T413" s="232"/>
      <c r="U413" s="13"/>
      <c r="V413" s="13"/>
      <c r="W413" s="13"/>
      <c r="X413" s="13"/>
      <c r="Y413" s="13"/>
      <c r="Z413" s="13"/>
      <c r="AA413" s="13"/>
      <c r="AB413" s="13"/>
      <c r="AC413" s="13"/>
      <c r="AD413" s="13"/>
      <c r="AE413" s="13"/>
      <c r="AT413" s="233" t="s">
        <v>159</v>
      </c>
      <c r="AU413" s="233" t="s">
        <v>153</v>
      </c>
      <c r="AV413" s="13" t="s">
        <v>81</v>
      </c>
      <c r="AW413" s="13" t="s">
        <v>35</v>
      </c>
      <c r="AX413" s="13" t="s">
        <v>73</v>
      </c>
      <c r="AY413" s="233" t="s">
        <v>143</v>
      </c>
    </row>
    <row r="414" s="14" customFormat="1">
      <c r="A414" s="14"/>
      <c r="B414" s="234"/>
      <c r="C414" s="235"/>
      <c r="D414" s="218" t="s">
        <v>159</v>
      </c>
      <c r="E414" s="236" t="s">
        <v>19</v>
      </c>
      <c r="F414" s="237" t="s">
        <v>234</v>
      </c>
      <c r="G414" s="235"/>
      <c r="H414" s="238">
        <v>4.4550000000000001</v>
      </c>
      <c r="I414" s="239"/>
      <c r="J414" s="235"/>
      <c r="K414" s="235"/>
      <c r="L414" s="240"/>
      <c r="M414" s="241"/>
      <c r="N414" s="242"/>
      <c r="O414" s="242"/>
      <c r="P414" s="242"/>
      <c r="Q414" s="242"/>
      <c r="R414" s="242"/>
      <c r="S414" s="242"/>
      <c r="T414" s="243"/>
      <c r="U414" s="14"/>
      <c r="V414" s="14"/>
      <c r="W414" s="14"/>
      <c r="X414" s="14"/>
      <c r="Y414" s="14"/>
      <c r="Z414" s="14"/>
      <c r="AA414" s="14"/>
      <c r="AB414" s="14"/>
      <c r="AC414" s="14"/>
      <c r="AD414" s="14"/>
      <c r="AE414" s="14"/>
      <c r="AT414" s="244" t="s">
        <v>159</v>
      </c>
      <c r="AU414" s="244" t="s">
        <v>153</v>
      </c>
      <c r="AV414" s="14" t="s">
        <v>153</v>
      </c>
      <c r="AW414" s="14" t="s">
        <v>35</v>
      </c>
      <c r="AX414" s="14" t="s">
        <v>73</v>
      </c>
      <c r="AY414" s="244" t="s">
        <v>143</v>
      </c>
    </row>
    <row r="415" s="14" customFormat="1">
      <c r="A415" s="14"/>
      <c r="B415" s="234"/>
      <c r="C415" s="235"/>
      <c r="D415" s="218" t="s">
        <v>159</v>
      </c>
      <c r="E415" s="236" t="s">
        <v>19</v>
      </c>
      <c r="F415" s="237" t="s">
        <v>235</v>
      </c>
      <c r="G415" s="235"/>
      <c r="H415" s="238">
        <v>2.9700000000000002</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159</v>
      </c>
      <c r="AU415" s="244" t="s">
        <v>153</v>
      </c>
      <c r="AV415" s="14" t="s">
        <v>153</v>
      </c>
      <c r="AW415" s="14" t="s">
        <v>35</v>
      </c>
      <c r="AX415" s="14" t="s">
        <v>73</v>
      </c>
      <c r="AY415" s="244" t="s">
        <v>143</v>
      </c>
    </row>
    <row r="416" s="14" customFormat="1">
      <c r="A416" s="14"/>
      <c r="B416" s="234"/>
      <c r="C416" s="235"/>
      <c r="D416" s="218" t="s">
        <v>159</v>
      </c>
      <c r="E416" s="236" t="s">
        <v>19</v>
      </c>
      <c r="F416" s="237" t="s">
        <v>236</v>
      </c>
      <c r="G416" s="235"/>
      <c r="H416" s="238">
        <v>2.4750000000000001</v>
      </c>
      <c r="I416" s="239"/>
      <c r="J416" s="235"/>
      <c r="K416" s="235"/>
      <c r="L416" s="240"/>
      <c r="M416" s="241"/>
      <c r="N416" s="242"/>
      <c r="O416" s="242"/>
      <c r="P416" s="242"/>
      <c r="Q416" s="242"/>
      <c r="R416" s="242"/>
      <c r="S416" s="242"/>
      <c r="T416" s="243"/>
      <c r="U416" s="14"/>
      <c r="V416" s="14"/>
      <c r="W416" s="14"/>
      <c r="X416" s="14"/>
      <c r="Y416" s="14"/>
      <c r="Z416" s="14"/>
      <c r="AA416" s="14"/>
      <c r="AB416" s="14"/>
      <c r="AC416" s="14"/>
      <c r="AD416" s="14"/>
      <c r="AE416" s="14"/>
      <c r="AT416" s="244" t="s">
        <v>159</v>
      </c>
      <c r="AU416" s="244" t="s">
        <v>153</v>
      </c>
      <c r="AV416" s="14" t="s">
        <v>153</v>
      </c>
      <c r="AW416" s="14" t="s">
        <v>35</v>
      </c>
      <c r="AX416" s="14" t="s">
        <v>73</v>
      </c>
      <c r="AY416" s="244" t="s">
        <v>143</v>
      </c>
    </row>
    <row r="417" s="14" customFormat="1">
      <c r="A417" s="14"/>
      <c r="B417" s="234"/>
      <c r="C417" s="235"/>
      <c r="D417" s="218" t="s">
        <v>159</v>
      </c>
      <c r="E417" s="236" t="s">
        <v>19</v>
      </c>
      <c r="F417" s="237" t="s">
        <v>237</v>
      </c>
      <c r="G417" s="235"/>
      <c r="H417" s="238">
        <v>0.59399999999999997</v>
      </c>
      <c r="I417" s="239"/>
      <c r="J417" s="235"/>
      <c r="K417" s="235"/>
      <c r="L417" s="240"/>
      <c r="M417" s="241"/>
      <c r="N417" s="242"/>
      <c r="O417" s="242"/>
      <c r="P417" s="242"/>
      <c r="Q417" s="242"/>
      <c r="R417" s="242"/>
      <c r="S417" s="242"/>
      <c r="T417" s="243"/>
      <c r="U417" s="14"/>
      <c r="V417" s="14"/>
      <c r="W417" s="14"/>
      <c r="X417" s="14"/>
      <c r="Y417" s="14"/>
      <c r="Z417" s="14"/>
      <c r="AA417" s="14"/>
      <c r="AB417" s="14"/>
      <c r="AC417" s="14"/>
      <c r="AD417" s="14"/>
      <c r="AE417" s="14"/>
      <c r="AT417" s="244" t="s">
        <v>159</v>
      </c>
      <c r="AU417" s="244" t="s">
        <v>153</v>
      </c>
      <c r="AV417" s="14" t="s">
        <v>153</v>
      </c>
      <c r="AW417" s="14" t="s">
        <v>35</v>
      </c>
      <c r="AX417" s="14" t="s">
        <v>73</v>
      </c>
      <c r="AY417" s="244" t="s">
        <v>143</v>
      </c>
    </row>
    <row r="418" s="14" customFormat="1">
      <c r="A418" s="14"/>
      <c r="B418" s="234"/>
      <c r="C418" s="235"/>
      <c r="D418" s="218" t="s">
        <v>159</v>
      </c>
      <c r="E418" s="236" t="s">
        <v>19</v>
      </c>
      <c r="F418" s="237" t="s">
        <v>238</v>
      </c>
      <c r="G418" s="235"/>
      <c r="H418" s="238">
        <v>0.79200000000000004</v>
      </c>
      <c r="I418" s="239"/>
      <c r="J418" s="235"/>
      <c r="K418" s="235"/>
      <c r="L418" s="240"/>
      <c r="M418" s="241"/>
      <c r="N418" s="242"/>
      <c r="O418" s="242"/>
      <c r="P418" s="242"/>
      <c r="Q418" s="242"/>
      <c r="R418" s="242"/>
      <c r="S418" s="242"/>
      <c r="T418" s="243"/>
      <c r="U418" s="14"/>
      <c r="V418" s="14"/>
      <c r="W418" s="14"/>
      <c r="X418" s="14"/>
      <c r="Y418" s="14"/>
      <c r="Z418" s="14"/>
      <c r="AA418" s="14"/>
      <c r="AB418" s="14"/>
      <c r="AC418" s="14"/>
      <c r="AD418" s="14"/>
      <c r="AE418" s="14"/>
      <c r="AT418" s="244" t="s">
        <v>159</v>
      </c>
      <c r="AU418" s="244" t="s">
        <v>153</v>
      </c>
      <c r="AV418" s="14" t="s">
        <v>153</v>
      </c>
      <c r="AW418" s="14" t="s">
        <v>35</v>
      </c>
      <c r="AX418" s="14" t="s">
        <v>73</v>
      </c>
      <c r="AY418" s="244" t="s">
        <v>143</v>
      </c>
    </row>
    <row r="419" s="14" customFormat="1">
      <c r="A419" s="14"/>
      <c r="B419" s="234"/>
      <c r="C419" s="235"/>
      <c r="D419" s="218" t="s">
        <v>159</v>
      </c>
      <c r="E419" s="236" t="s">
        <v>19</v>
      </c>
      <c r="F419" s="237" t="s">
        <v>239</v>
      </c>
      <c r="G419" s="235"/>
      <c r="H419" s="238">
        <v>0.495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159</v>
      </c>
      <c r="AU419" s="244" t="s">
        <v>153</v>
      </c>
      <c r="AV419" s="14" t="s">
        <v>153</v>
      </c>
      <c r="AW419" s="14" t="s">
        <v>35</v>
      </c>
      <c r="AX419" s="14" t="s">
        <v>73</v>
      </c>
      <c r="AY419" s="244" t="s">
        <v>143</v>
      </c>
    </row>
    <row r="420" s="15" customFormat="1">
      <c r="A420" s="15"/>
      <c r="B420" s="245"/>
      <c r="C420" s="246"/>
      <c r="D420" s="218" t="s">
        <v>159</v>
      </c>
      <c r="E420" s="247" t="s">
        <v>19</v>
      </c>
      <c r="F420" s="248" t="s">
        <v>179</v>
      </c>
      <c r="G420" s="246"/>
      <c r="H420" s="249">
        <v>19.831</v>
      </c>
      <c r="I420" s="250"/>
      <c r="J420" s="246"/>
      <c r="K420" s="246"/>
      <c r="L420" s="251"/>
      <c r="M420" s="252"/>
      <c r="N420" s="253"/>
      <c r="O420" s="253"/>
      <c r="P420" s="253"/>
      <c r="Q420" s="253"/>
      <c r="R420" s="253"/>
      <c r="S420" s="253"/>
      <c r="T420" s="254"/>
      <c r="U420" s="15"/>
      <c r="V420" s="15"/>
      <c r="W420" s="15"/>
      <c r="X420" s="15"/>
      <c r="Y420" s="15"/>
      <c r="Z420" s="15"/>
      <c r="AA420" s="15"/>
      <c r="AB420" s="15"/>
      <c r="AC420" s="15"/>
      <c r="AD420" s="15"/>
      <c r="AE420" s="15"/>
      <c r="AT420" s="255" t="s">
        <v>159</v>
      </c>
      <c r="AU420" s="255" t="s">
        <v>153</v>
      </c>
      <c r="AV420" s="15" t="s">
        <v>152</v>
      </c>
      <c r="AW420" s="15" t="s">
        <v>35</v>
      </c>
      <c r="AX420" s="15" t="s">
        <v>81</v>
      </c>
      <c r="AY420" s="255" t="s">
        <v>143</v>
      </c>
    </row>
    <row r="421" s="14" customFormat="1">
      <c r="A421" s="14"/>
      <c r="B421" s="234"/>
      <c r="C421" s="235"/>
      <c r="D421" s="218" t="s">
        <v>159</v>
      </c>
      <c r="E421" s="235"/>
      <c r="F421" s="237" t="s">
        <v>341</v>
      </c>
      <c r="G421" s="235"/>
      <c r="H421" s="238">
        <v>21.814</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159</v>
      </c>
      <c r="AU421" s="244" t="s">
        <v>153</v>
      </c>
      <c r="AV421" s="14" t="s">
        <v>153</v>
      </c>
      <c r="AW421" s="14" t="s">
        <v>4</v>
      </c>
      <c r="AX421" s="14" t="s">
        <v>81</v>
      </c>
      <c r="AY421" s="244" t="s">
        <v>143</v>
      </c>
    </row>
    <row r="422" s="2" customFormat="1" ht="37.8" customHeight="1">
      <c r="A422" s="39"/>
      <c r="B422" s="40"/>
      <c r="C422" s="205" t="s">
        <v>342</v>
      </c>
      <c r="D422" s="205" t="s">
        <v>147</v>
      </c>
      <c r="E422" s="206" t="s">
        <v>343</v>
      </c>
      <c r="F422" s="207" t="s">
        <v>344</v>
      </c>
      <c r="G422" s="208" t="s">
        <v>150</v>
      </c>
      <c r="H422" s="209">
        <v>7.9000000000000004</v>
      </c>
      <c r="I422" s="210"/>
      <c r="J422" s="211">
        <f>ROUND(I422*H422,2)</f>
        <v>0</v>
      </c>
      <c r="K422" s="207" t="s">
        <v>151</v>
      </c>
      <c r="L422" s="45"/>
      <c r="M422" s="212" t="s">
        <v>19</v>
      </c>
      <c r="N422" s="213" t="s">
        <v>45</v>
      </c>
      <c r="O422" s="85"/>
      <c r="P422" s="214">
        <f>O422*H422</f>
        <v>0</v>
      </c>
      <c r="Q422" s="214">
        <v>0.0095999999999999992</v>
      </c>
      <c r="R422" s="214">
        <f>Q422*H422</f>
        <v>0.075839999999999991</v>
      </c>
      <c r="S422" s="214">
        <v>0</v>
      </c>
      <c r="T422" s="215">
        <f>S422*H422</f>
        <v>0</v>
      </c>
      <c r="U422" s="39"/>
      <c r="V422" s="39"/>
      <c r="W422" s="39"/>
      <c r="X422" s="39"/>
      <c r="Y422" s="39"/>
      <c r="Z422" s="39"/>
      <c r="AA422" s="39"/>
      <c r="AB422" s="39"/>
      <c r="AC422" s="39"/>
      <c r="AD422" s="39"/>
      <c r="AE422" s="39"/>
      <c r="AR422" s="216" t="s">
        <v>152</v>
      </c>
      <c r="AT422" s="216" t="s">
        <v>147</v>
      </c>
      <c r="AU422" s="216" t="s">
        <v>153</v>
      </c>
      <c r="AY422" s="18" t="s">
        <v>143</v>
      </c>
      <c r="BE422" s="217">
        <f>IF(N422="základní",J422,0)</f>
        <v>0</v>
      </c>
      <c r="BF422" s="217">
        <f>IF(N422="snížená",J422,0)</f>
        <v>0</v>
      </c>
      <c r="BG422" s="217">
        <f>IF(N422="zákl. přenesená",J422,0)</f>
        <v>0</v>
      </c>
      <c r="BH422" s="217">
        <f>IF(N422="sníž. přenesená",J422,0)</f>
        <v>0</v>
      </c>
      <c r="BI422" s="217">
        <f>IF(N422="nulová",J422,0)</f>
        <v>0</v>
      </c>
      <c r="BJ422" s="18" t="s">
        <v>153</v>
      </c>
      <c r="BK422" s="217">
        <f>ROUND(I422*H422,2)</f>
        <v>0</v>
      </c>
      <c r="BL422" s="18" t="s">
        <v>152</v>
      </c>
      <c r="BM422" s="216" t="s">
        <v>345</v>
      </c>
    </row>
    <row r="423" s="2" customFormat="1">
      <c r="A423" s="39"/>
      <c r="B423" s="40"/>
      <c r="C423" s="41"/>
      <c r="D423" s="218" t="s">
        <v>155</v>
      </c>
      <c r="E423" s="41"/>
      <c r="F423" s="219" t="s">
        <v>346</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155</v>
      </c>
      <c r="AU423" s="18" t="s">
        <v>153</v>
      </c>
    </row>
    <row r="424" s="2" customFormat="1">
      <c r="A424" s="39"/>
      <c r="B424" s="40"/>
      <c r="C424" s="41"/>
      <c r="D424" s="218" t="s">
        <v>157</v>
      </c>
      <c r="E424" s="41"/>
      <c r="F424" s="223" t="s">
        <v>190</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157</v>
      </c>
      <c r="AU424" s="18" t="s">
        <v>153</v>
      </c>
    </row>
    <row r="425" s="13" customFormat="1">
      <c r="A425" s="13"/>
      <c r="B425" s="224"/>
      <c r="C425" s="225"/>
      <c r="D425" s="218" t="s">
        <v>159</v>
      </c>
      <c r="E425" s="226" t="s">
        <v>19</v>
      </c>
      <c r="F425" s="227" t="s">
        <v>223</v>
      </c>
      <c r="G425" s="225"/>
      <c r="H425" s="226" t="s">
        <v>19</v>
      </c>
      <c r="I425" s="228"/>
      <c r="J425" s="225"/>
      <c r="K425" s="225"/>
      <c r="L425" s="229"/>
      <c r="M425" s="230"/>
      <c r="N425" s="231"/>
      <c r="O425" s="231"/>
      <c r="P425" s="231"/>
      <c r="Q425" s="231"/>
      <c r="R425" s="231"/>
      <c r="S425" s="231"/>
      <c r="T425" s="232"/>
      <c r="U425" s="13"/>
      <c r="V425" s="13"/>
      <c r="W425" s="13"/>
      <c r="X425" s="13"/>
      <c r="Y425" s="13"/>
      <c r="Z425" s="13"/>
      <c r="AA425" s="13"/>
      <c r="AB425" s="13"/>
      <c r="AC425" s="13"/>
      <c r="AD425" s="13"/>
      <c r="AE425" s="13"/>
      <c r="AT425" s="233" t="s">
        <v>159</v>
      </c>
      <c r="AU425" s="233" t="s">
        <v>153</v>
      </c>
      <c r="AV425" s="13" t="s">
        <v>81</v>
      </c>
      <c r="AW425" s="13" t="s">
        <v>35</v>
      </c>
      <c r="AX425" s="13" t="s">
        <v>73</v>
      </c>
      <c r="AY425" s="233" t="s">
        <v>143</v>
      </c>
    </row>
    <row r="426" s="14" customFormat="1">
      <c r="A426" s="14"/>
      <c r="B426" s="234"/>
      <c r="C426" s="235"/>
      <c r="D426" s="218" t="s">
        <v>159</v>
      </c>
      <c r="E426" s="236" t="s">
        <v>19</v>
      </c>
      <c r="F426" s="237" t="s">
        <v>224</v>
      </c>
      <c r="G426" s="235"/>
      <c r="H426" s="238">
        <v>7.9000000000000004</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159</v>
      </c>
      <c r="AU426" s="244" t="s">
        <v>153</v>
      </c>
      <c r="AV426" s="14" t="s">
        <v>153</v>
      </c>
      <c r="AW426" s="14" t="s">
        <v>35</v>
      </c>
      <c r="AX426" s="14" t="s">
        <v>81</v>
      </c>
      <c r="AY426" s="244" t="s">
        <v>143</v>
      </c>
    </row>
    <row r="427" s="2" customFormat="1" ht="24.15" customHeight="1">
      <c r="A427" s="39"/>
      <c r="B427" s="40"/>
      <c r="C427" s="256" t="s">
        <v>347</v>
      </c>
      <c r="D427" s="256" t="s">
        <v>191</v>
      </c>
      <c r="E427" s="257" t="s">
        <v>348</v>
      </c>
      <c r="F427" s="258" t="s">
        <v>349</v>
      </c>
      <c r="G427" s="259" t="s">
        <v>150</v>
      </c>
      <c r="H427" s="260">
        <v>8.0579999999999998</v>
      </c>
      <c r="I427" s="261"/>
      <c r="J427" s="262">
        <f>ROUND(I427*H427,2)</f>
        <v>0</v>
      </c>
      <c r="K427" s="258" t="s">
        <v>151</v>
      </c>
      <c r="L427" s="263"/>
      <c r="M427" s="264" t="s">
        <v>19</v>
      </c>
      <c r="N427" s="265" t="s">
        <v>45</v>
      </c>
      <c r="O427" s="85"/>
      <c r="P427" s="214">
        <f>O427*H427</f>
        <v>0</v>
      </c>
      <c r="Q427" s="214">
        <v>0.017999999999999999</v>
      </c>
      <c r="R427" s="214">
        <f>Q427*H427</f>
        <v>0.14504399999999998</v>
      </c>
      <c r="S427" s="214">
        <v>0</v>
      </c>
      <c r="T427" s="215">
        <f>S427*H427</f>
        <v>0</v>
      </c>
      <c r="U427" s="39"/>
      <c r="V427" s="39"/>
      <c r="W427" s="39"/>
      <c r="X427" s="39"/>
      <c r="Y427" s="39"/>
      <c r="Z427" s="39"/>
      <c r="AA427" s="39"/>
      <c r="AB427" s="39"/>
      <c r="AC427" s="39"/>
      <c r="AD427" s="39"/>
      <c r="AE427" s="39"/>
      <c r="AR427" s="216" t="s">
        <v>194</v>
      </c>
      <c r="AT427" s="216" t="s">
        <v>191</v>
      </c>
      <c r="AU427" s="216" t="s">
        <v>153</v>
      </c>
      <c r="AY427" s="18" t="s">
        <v>143</v>
      </c>
      <c r="BE427" s="217">
        <f>IF(N427="základní",J427,0)</f>
        <v>0</v>
      </c>
      <c r="BF427" s="217">
        <f>IF(N427="snížená",J427,0)</f>
        <v>0</v>
      </c>
      <c r="BG427" s="217">
        <f>IF(N427="zákl. přenesená",J427,0)</f>
        <v>0</v>
      </c>
      <c r="BH427" s="217">
        <f>IF(N427="sníž. přenesená",J427,0)</f>
        <v>0</v>
      </c>
      <c r="BI427" s="217">
        <f>IF(N427="nulová",J427,0)</f>
        <v>0</v>
      </c>
      <c r="BJ427" s="18" t="s">
        <v>153</v>
      </c>
      <c r="BK427" s="217">
        <f>ROUND(I427*H427,2)</f>
        <v>0</v>
      </c>
      <c r="BL427" s="18" t="s">
        <v>152</v>
      </c>
      <c r="BM427" s="216" t="s">
        <v>350</v>
      </c>
    </row>
    <row r="428" s="2" customFormat="1">
      <c r="A428" s="39"/>
      <c r="B428" s="40"/>
      <c r="C428" s="41"/>
      <c r="D428" s="218" t="s">
        <v>155</v>
      </c>
      <c r="E428" s="41"/>
      <c r="F428" s="219" t="s">
        <v>349</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155</v>
      </c>
      <c r="AU428" s="18" t="s">
        <v>153</v>
      </c>
    </row>
    <row r="429" s="14" customFormat="1">
      <c r="A429" s="14"/>
      <c r="B429" s="234"/>
      <c r="C429" s="235"/>
      <c r="D429" s="218" t="s">
        <v>159</v>
      </c>
      <c r="E429" s="235"/>
      <c r="F429" s="237" t="s">
        <v>351</v>
      </c>
      <c r="G429" s="235"/>
      <c r="H429" s="238">
        <v>8.0579999999999998</v>
      </c>
      <c r="I429" s="239"/>
      <c r="J429" s="235"/>
      <c r="K429" s="235"/>
      <c r="L429" s="240"/>
      <c r="M429" s="241"/>
      <c r="N429" s="242"/>
      <c r="O429" s="242"/>
      <c r="P429" s="242"/>
      <c r="Q429" s="242"/>
      <c r="R429" s="242"/>
      <c r="S429" s="242"/>
      <c r="T429" s="243"/>
      <c r="U429" s="14"/>
      <c r="V429" s="14"/>
      <c r="W429" s="14"/>
      <c r="X429" s="14"/>
      <c r="Y429" s="14"/>
      <c r="Z429" s="14"/>
      <c r="AA429" s="14"/>
      <c r="AB429" s="14"/>
      <c r="AC429" s="14"/>
      <c r="AD429" s="14"/>
      <c r="AE429" s="14"/>
      <c r="AT429" s="244" t="s">
        <v>159</v>
      </c>
      <c r="AU429" s="244" t="s">
        <v>153</v>
      </c>
      <c r="AV429" s="14" t="s">
        <v>153</v>
      </c>
      <c r="AW429" s="14" t="s">
        <v>4</v>
      </c>
      <c r="AX429" s="14" t="s">
        <v>81</v>
      </c>
      <c r="AY429" s="244" t="s">
        <v>143</v>
      </c>
    </row>
    <row r="430" s="2" customFormat="1" ht="37.8" customHeight="1">
      <c r="A430" s="39"/>
      <c r="B430" s="40"/>
      <c r="C430" s="205" t="s">
        <v>352</v>
      </c>
      <c r="D430" s="205" t="s">
        <v>147</v>
      </c>
      <c r="E430" s="206" t="s">
        <v>353</v>
      </c>
      <c r="F430" s="207" t="s">
        <v>354</v>
      </c>
      <c r="G430" s="208" t="s">
        <v>264</v>
      </c>
      <c r="H430" s="209">
        <v>4.9000000000000004</v>
      </c>
      <c r="I430" s="210"/>
      <c r="J430" s="211">
        <f>ROUND(I430*H430,2)</f>
        <v>0</v>
      </c>
      <c r="K430" s="207" t="s">
        <v>151</v>
      </c>
      <c r="L430" s="45"/>
      <c r="M430" s="212" t="s">
        <v>19</v>
      </c>
      <c r="N430" s="213" t="s">
        <v>45</v>
      </c>
      <c r="O430" s="85"/>
      <c r="P430" s="214">
        <f>O430*H430</f>
        <v>0</v>
      </c>
      <c r="Q430" s="214">
        <v>0.0033899999999999998</v>
      </c>
      <c r="R430" s="214">
        <f>Q430*H430</f>
        <v>0.016611000000000001</v>
      </c>
      <c r="S430" s="214">
        <v>0</v>
      </c>
      <c r="T430" s="215">
        <f>S430*H430</f>
        <v>0</v>
      </c>
      <c r="U430" s="39"/>
      <c r="V430" s="39"/>
      <c r="W430" s="39"/>
      <c r="X430" s="39"/>
      <c r="Y430" s="39"/>
      <c r="Z430" s="39"/>
      <c r="AA430" s="39"/>
      <c r="AB430" s="39"/>
      <c r="AC430" s="39"/>
      <c r="AD430" s="39"/>
      <c r="AE430" s="39"/>
      <c r="AR430" s="216" t="s">
        <v>152</v>
      </c>
      <c r="AT430" s="216" t="s">
        <v>147</v>
      </c>
      <c r="AU430" s="216" t="s">
        <v>153</v>
      </c>
      <c r="AY430" s="18" t="s">
        <v>143</v>
      </c>
      <c r="BE430" s="217">
        <f>IF(N430="základní",J430,0)</f>
        <v>0</v>
      </c>
      <c r="BF430" s="217">
        <f>IF(N430="snížená",J430,0)</f>
        <v>0</v>
      </c>
      <c r="BG430" s="217">
        <f>IF(N430="zákl. přenesená",J430,0)</f>
        <v>0</v>
      </c>
      <c r="BH430" s="217">
        <f>IF(N430="sníž. přenesená",J430,0)</f>
        <v>0</v>
      </c>
      <c r="BI430" s="217">
        <f>IF(N430="nulová",J430,0)</f>
        <v>0</v>
      </c>
      <c r="BJ430" s="18" t="s">
        <v>153</v>
      </c>
      <c r="BK430" s="217">
        <f>ROUND(I430*H430,2)</f>
        <v>0</v>
      </c>
      <c r="BL430" s="18" t="s">
        <v>152</v>
      </c>
      <c r="BM430" s="216" t="s">
        <v>355</v>
      </c>
    </row>
    <row r="431" s="2" customFormat="1">
      <c r="A431" s="39"/>
      <c r="B431" s="40"/>
      <c r="C431" s="41"/>
      <c r="D431" s="218" t="s">
        <v>155</v>
      </c>
      <c r="E431" s="41"/>
      <c r="F431" s="219" t="s">
        <v>356</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155</v>
      </c>
      <c r="AU431" s="18" t="s">
        <v>153</v>
      </c>
    </row>
    <row r="432" s="2" customFormat="1">
      <c r="A432" s="39"/>
      <c r="B432" s="40"/>
      <c r="C432" s="41"/>
      <c r="D432" s="218" t="s">
        <v>157</v>
      </c>
      <c r="E432" s="41"/>
      <c r="F432" s="223" t="s">
        <v>325</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157</v>
      </c>
      <c r="AU432" s="18" t="s">
        <v>153</v>
      </c>
    </row>
    <row r="433" s="13" customFormat="1">
      <c r="A433" s="13"/>
      <c r="B433" s="224"/>
      <c r="C433" s="225"/>
      <c r="D433" s="218" t="s">
        <v>159</v>
      </c>
      <c r="E433" s="226" t="s">
        <v>19</v>
      </c>
      <c r="F433" s="227" t="s">
        <v>240</v>
      </c>
      <c r="G433" s="225"/>
      <c r="H433" s="226" t="s">
        <v>19</v>
      </c>
      <c r="I433" s="228"/>
      <c r="J433" s="225"/>
      <c r="K433" s="225"/>
      <c r="L433" s="229"/>
      <c r="M433" s="230"/>
      <c r="N433" s="231"/>
      <c r="O433" s="231"/>
      <c r="P433" s="231"/>
      <c r="Q433" s="231"/>
      <c r="R433" s="231"/>
      <c r="S433" s="231"/>
      <c r="T433" s="232"/>
      <c r="U433" s="13"/>
      <c r="V433" s="13"/>
      <c r="W433" s="13"/>
      <c r="X433" s="13"/>
      <c r="Y433" s="13"/>
      <c r="Z433" s="13"/>
      <c r="AA433" s="13"/>
      <c r="AB433" s="13"/>
      <c r="AC433" s="13"/>
      <c r="AD433" s="13"/>
      <c r="AE433" s="13"/>
      <c r="AT433" s="233" t="s">
        <v>159</v>
      </c>
      <c r="AU433" s="233" t="s">
        <v>153</v>
      </c>
      <c r="AV433" s="13" t="s">
        <v>81</v>
      </c>
      <c r="AW433" s="13" t="s">
        <v>35</v>
      </c>
      <c r="AX433" s="13" t="s">
        <v>73</v>
      </c>
      <c r="AY433" s="233" t="s">
        <v>143</v>
      </c>
    </row>
    <row r="434" s="14" customFormat="1">
      <c r="A434" s="14"/>
      <c r="B434" s="234"/>
      <c r="C434" s="235"/>
      <c r="D434" s="218" t="s">
        <v>159</v>
      </c>
      <c r="E434" s="236" t="s">
        <v>19</v>
      </c>
      <c r="F434" s="237" t="s">
        <v>275</v>
      </c>
      <c r="G434" s="235"/>
      <c r="H434" s="238">
        <v>4.9000000000000004</v>
      </c>
      <c r="I434" s="239"/>
      <c r="J434" s="235"/>
      <c r="K434" s="235"/>
      <c r="L434" s="240"/>
      <c r="M434" s="241"/>
      <c r="N434" s="242"/>
      <c r="O434" s="242"/>
      <c r="P434" s="242"/>
      <c r="Q434" s="242"/>
      <c r="R434" s="242"/>
      <c r="S434" s="242"/>
      <c r="T434" s="243"/>
      <c r="U434" s="14"/>
      <c r="V434" s="14"/>
      <c r="W434" s="14"/>
      <c r="X434" s="14"/>
      <c r="Y434" s="14"/>
      <c r="Z434" s="14"/>
      <c r="AA434" s="14"/>
      <c r="AB434" s="14"/>
      <c r="AC434" s="14"/>
      <c r="AD434" s="14"/>
      <c r="AE434" s="14"/>
      <c r="AT434" s="244" t="s">
        <v>159</v>
      </c>
      <c r="AU434" s="244" t="s">
        <v>153</v>
      </c>
      <c r="AV434" s="14" t="s">
        <v>153</v>
      </c>
      <c r="AW434" s="14" t="s">
        <v>35</v>
      </c>
      <c r="AX434" s="14" t="s">
        <v>81</v>
      </c>
      <c r="AY434" s="244" t="s">
        <v>143</v>
      </c>
    </row>
    <row r="435" s="2" customFormat="1" ht="24.15" customHeight="1">
      <c r="A435" s="39"/>
      <c r="B435" s="40"/>
      <c r="C435" s="256" t="s">
        <v>357</v>
      </c>
      <c r="D435" s="256" t="s">
        <v>191</v>
      </c>
      <c r="E435" s="257" t="s">
        <v>358</v>
      </c>
      <c r="F435" s="258" t="s">
        <v>359</v>
      </c>
      <c r="G435" s="259" t="s">
        <v>150</v>
      </c>
      <c r="H435" s="260">
        <v>1.7789999999999999</v>
      </c>
      <c r="I435" s="261"/>
      <c r="J435" s="262">
        <f>ROUND(I435*H435,2)</f>
        <v>0</v>
      </c>
      <c r="K435" s="258" t="s">
        <v>151</v>
      </c>
      <c r="L435" s="263"/>
      <c r="M435" s="264" t="s">
        <v>19</v>
      </c>
      <c r="N435" s="265" t="s">
        <v>45</v>
      </c>
      <c r="O435" s="85"/>
      <c r="P435" s="214">
        <f>O435*H435</f>
        <v>0</v>
      </c>
      <c r="Q435" s="214">
        <v>0.0060000000000000001</v>
      </c>
      <c r="R435" s="214">
        <f>Q435*H435</f>
        <v>0.010674</v>
      </c>
      <c r="S435" s="214">
        <v>0</v>
      </c>
      <c r="T435" s="215">
        <f>S435*H435</f>
        <v>0</v>
      </c>
      <c r="U435" s="39"/>
      <c r="V435" s="39"/>
      <c r="W435" s="39"/>
      <c r="X435" s="39"/>
      <c r="Y435" s="39"/>
      <c r="Z435" s="39"/>
      <c r="AA435" s="39"/>
      <c r="AB435" s="39"/>
      <c r="AC435" s="39"/>
      <c r="AD435" s="39"/>
      <c r="AE435" s="39"/>
      <c r="AR435" s="216" t="s">
        <v>194</v>
      </c>
      <c r="AT435" s="216" t="s">
        <v>191</v>
      </c>
      <c r="AU435" s="216" t="s">
        <v>153</v>
      </c>
      <c r="AY435" s="18" t="s">
        <v>143</v>
      </c>
      <c r="BE435" s="217">
        <f>IF(N435="základní",J435,0)</f>
        <v>0</v>
      </c>
      <c r="BF435" s="217">
        <f>IF(N435="snížená",J435,0)</f>
        <v>0</v>
      </c>
      <c r="BG435" s="217">
        <f>IF(N435="zákl. přenesená",J435,0)</f>
        <v>0</v>
      </c>
      <c r="BH435" s="217">
        <f>IF(N435="sníž. přenesená",J435,0)</f>
        <v>0</v>
      </c>
      <c r="BI435" s="217">
        <f>IF(N435="nulová",J435,0)</f>
        <v>0</v>
      </c>
      <c r="BJ435" s="18" t="s">
        <v>153</v>
      </c>
      <c r="BK435" s="217">
        <f>ROUND(I435*H435,2)</f>
        <v>0</v>
      </c>
      <c r="BL435" s="18" t="s">
        <v>152</v>
      </c>
      <c r="BM435" s="216" t="s">
        <v>360</v>
      </c>
    </row>
    <row r="436" s="2" customFormat="1">
      <c r="A436" s="39"/>
      <c r="B436" s="40"/>
      <c r="C436" s="41"/>
      <c r="D436" s="218" t="s">
        <v>155</v>
      </c>
      <c r="E436" s="41"/>
      <c r="F436" s="219" t="s">
        <v>359</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155</v>
      </c>
      <c r="AU436" s="18" t="s">
        <v>153</v>
      </c>
    </row>
    <row r="437" s="13" customFormat="1">
      <c r="A437" s="13"/>
      <c r="B437" s="224"/>
      <c r="C437" s="225"/>
      <c r="D437" s="218" t="s">
        <v>159</v>
      </c>
      <c r="E437" s="226" t="s">
        <v>19</v>
      </c>
      <c r="F437" s="227" t="s">
        <v>240</v>
      </c>
      <c r="G437" s="225"/>
      <c r="H437" s="226" t="s">
        <v>19</v>
      </c>
      <c r="I437" s="228"/>
      <c r="J437" s="225"/>
      <c r="K437" s="225"/>
      <c r="L437" s="229"/>
      <c r="M437" s="230"/>
      <c r="N437" s="231"/>
      <c r="O437" s="231"/>
      <c r="P437" s="231"/>
      <c r="Q437" s="231"/>
      <c r="R437" s="231"/>
      <c r="S437" s="231"/>
      <c r="T437" s="232"/>
      <c r="U437" s="13"/>
      <c r="V437" s="13"/>
      <c r="W437" s="13"/>
      <c r="X437" s="13"/>
      <c r="Y437" s="13"/>
      <c r="Z437" s="13"/>
      <c r="AA437" s="13"/>
      <c r="AB437" s="13"/>
      <c r="AC437" s="13"/>
      <c r="AD437" s="13"/>
      <c r="AE437" s="13"/>
      <c r="AT437" s="233" t="s">
        <v>159</v>
      </c>
      <c r="AU437" s="233" t="s">
        <v>153</v>
      </c>
      <c r="AV437" s="13" t="s">
        <v>81</v>
      </c>
      <c r="AW437" s="13" t="s">
        <v>35</v>
      </c>
      <c r="AX437" s="13" t="s">
        <v>73</v>
      </c>
      <c r="AY437" s="233" t="s">
        <v>143</v>
      </c>
    </row>
    <row r="438" s="14" customFormat="1">
      <c r="A438" s="14"/>
      <c r="B438" s="234"/>
      <c r="C438" s="235"/>
      <c r="D438" s="218" t="s">
        <v>159</v>
      </c>
      <c r="E438" s="236" t="s">
        <v>19</v>
      </c>
      <c r="F438" s="237" t="s">
        <v>241</v>
      </c>
      <c r="G438" s="235"/>
      <c r="H438" s="238">
        <v>1.617</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159</v>
      </c>
      <c r="AU438" s="244" t="s">
        <v>153</v>
      </c>
      <c r="AV438" s="14" t="s">
        <v>153</v>
      </c>
      <c r="AW438" s="14" t="s">
        <v>35</v>
      </c>
      <c r="AX438" s="14" t="s">
        <v>81</v>
      </c>
      <c r="AY438" s="244" t="s">
        <v>143</v>
      </c>
    </row>
    <row r="439" s="14" customFormat="1">
      <c r="A439" s="14"/>
      <c r="B439" s="234"/>
      <c r="C439" s="235"/>
      <c r="D439" s="218" t="s">
        <v>159</v>
      </c>
      <c r="E439" s="235"/>
      <c r="F439" s="237" t="s">
        <v>361</v>
      </c>
      <c r="G439" s="235"/>
      <c r="H439" s="238">
        <v>1.7789999999999999</v>
      </c>
      <c r="I439" s="239"/>
      <c r="J439" s="235"/>
      <c r="K439" s="235"/>
      <c r="L439" s="240"/>
      <c r="M439" s="241"/>
      <c r="N439" s="242"/>
      <c r="O439" s="242"/>
      <c r="P439" s="242"/>
      <c r="Q439" s="242"/>
      <c r="R439" s="242"/>
      <c r="S439" s="242"/>
      <c r="T439" s="243"/>
      <c r="U439" s="14"/>
      <c r="V439" s="14"/>
      <c r="W439" s="14"/>
      <c r="X439" s="14"/>
      <c r="Y439" s="14"/>
      <c r="Z439" s="14"/>
      <c r="AA439" s="14"/>
      <c r="AB439" s="14"/>
      <c r="AC439" s="14"/>
      <c r="AD439" s="14"/>
      <c r="AE439" s="14"/>
      <c r="AT439" s="244" t="s">
        <v>159</v>
      </c>
      <c r="AU439" s="244" t="s">
        <v>153</v>
      </c>
      <c r="AV439" s="14" t="s">
        <v>153</v>
      </c>
      <c r="AW439" s="14" t="s">
        <v>4</v>
      </c>
      <c r="AX439" s="14" t="s">
        <v>81</v>
      </c>
      <c r="AY439" s="244" t="s">
        <v>143</v>
      </c>
    </row>
    <row r="440" s="2" customFormat="1" ht="24.15" customHeight="1">
      <c r="A440" s="39"/>
      <c r="B440" s="40"/>
      <c r="C440" s="205" t="s">
        <v>362</v>
      </c>
      <c r="D440" s="205" t="s">
        <v>147</v>
      </c>
      <c r="E440" s="206" t="s">
        <v>363</v>
      </c>
      <c r="F440" s="207" t="s">
        <v>364</v>
      </c>
      <c r="G440" s="208" t="s">
        <v>150</v>
      </c>
      <c r="H440" s="209">
        <v>7.7999999999999998</v>
      </c>
      <c r="I440" s="210"/>
      <c r="J440" s="211">
        <f>ROUND(I440*H440,2)</f>
        <v>0</v>
      </c>
      <c r="K440" s="207" t="s">
        <v>151</v>
      </c>
      <c r="L440" s="45"/>
      <c r="M440" s="212" t="s">
        <v>19</v>
      </c>
      <c r="N440" s="213" t="s">
        <v>45</v>
      </c>
      <c r="O440" s="85"/>
      <c r="P440" s="214">
        <f>O440*H440</f>
        <v>0</v>
      </c>
      <c r="Q440" s="214">
        <v>0.0031900000000000001</v>
      </c>
      <c r="R440" s="214">
        <f>Q440*H440</f>
        <v>0.024882000000000001</v>
      </c>
      <c r="S440" s="214">
        <v>0</v>
      </c>
      <c r="T440" s="215">
        <f>S440*H440</f>
        <v>0</v>
      </c>
      <c r="U440" s="39"/>
      <c r="V440" s="39"/>
      <c r="W440" s="39"/>
      <c r="X440" s="39"/>
      <c r="Y440" s="39"/>
      <c r="Z440" s="39"/>
      <c r="AA440" s="39"/>
      <c r="AB440" s="39"/>
      <c r="AC440" s="39"/>
      <c r="AD440" s="39"/>
      <c r="AE440" s="39"/>
      <c r="AR440" s="216" t="s">
        <v>152</v>
      </c>
      <c r="AT440" s="216" t="s">
        <v>147</v>
      </c>
      <c r="AU440" s="216" t="s">
        <v>153</v>
      </c>
      <c r="AY440" s="18" t="s">
        <v>143</v>
      </c>
      <c r="BE440" s="217">
        <f>IF(N440="základní",J440,0)</f>
        <v>0</v>
      </c>
      <c r="BF440" s="217">
        <f>IF(N440="snížená",J440,0)</f>
        <v>0</v>
      </c>
      <c r="BG440" s="217">
        <f>IF(N440="zákl. přenesená",J440,0)</f>
        <v>0</v>
      </c>
      <c r="BH440" s="217">
        <f>IF(N440="sníž. přenesená",J440,0)</f>
        <v>0</v>
      </c>
      <c r="BI440" s="217">
        <f>IF(N440="nulová",J440,0)</f>
        <v>0</v>
      </c>
      <c r="BJ440" s="18" t="s">
        <v>153</v>
      </c>
      <c r="BK440" s="217">
        <f>ROUND(I440*H440,2)</f>
        <v>0</v>
      </c>
      <c r="BL440" s="18" t="s">
        <v>152</v>
      </c>
      <c r="BM440" s="216" t="s">
        <v>365</v>
      </c>
    </row>
    <row r="441" s="2" customFormat="1">
      <c r="A441" s="39"/>
      <c r="B441" s="40"/>
      <c r="C441" s="41"/>
      <c r="D441" s="218" t="s">
        <v>155</v>
      </c>
      <c r="E441" s="41"/>
      <c r="F441" s="219" t="s">
        <v>366</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155</v>
      </c>
      <c r="AU441" s="18" t="s">
        <v>153</v>
      </c>
    </row>
    <row r="442" s="2" customFormat="1">
      <c r="A442" s="39"/>
      <c r="B442" s="40"/>
      <c r="C442" s="41"/>
      <c r="D442" s="218" t="s">
        <v>157</v>
      </c>
      <c r="E442" s="41"/>
      <c r="F442" s="223" t="s">
        <v>190</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157</v>
      </c>
      <c r="AU442" s="18" t="s">
        <v>153</v>
      </c>
    </row>
    <row r="443" s="13" customFormat="1">
      <c r="A443" s="13"/>
      <c r="B443" s="224"/>
      <c r="C443" s="225"/>
      <c r="D443" s="218" t="s">
        <v>159</v>
      </c>
      <c r="E443" s="226" t="s">
        <v>19</v>
      </c>
      <c r="F443" s="227" t="s">
        <v>367</v>
      </c>
      <c r="G443" s="225"/>
      <c r="H443" s="226" t="s">
        <v>19</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159</v>
      </c>
      <c r="AU443" s="233" t="s">
        <v>153</v>
      </c>
      <c r="AV443" s="13" t="s">
        <v>81</v>
      </c>
      <c r="AW443" s="13" t="s">
        <v>35</v>
      </c>
      <c r="AX443" s="13" t="s">
        <v>73</v>
      </c>
      <c r="AY443" s="233" t="s">
        <v>143</v>
      </c>
    </row>
    <row r="444" s="14" customFormat="1">
      <c r="A444" s="14"/>
      <c r="B444" s="234"/>
      <c r="C444" s="235"/>
      <c r="D444" s="218" t="s">
        <v>159</v>
      </c>
      <c r="E444" s="236" t="s">
        <v>19</v>
      </c>
      <c r="F444" s="237" t="s">
        <v>368</v>
      </c>
      <c r="G444" s="235"/>
      <c r="H444" s="238">
        <v>7.7999999999999998</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159</v>
      </c>
      <c r="AU444" s="244" t="s">
        <v>153</v>
      </c>
      <c r="AV444" s="14" t="s">
        <v>153</v>
      </c>
      <c r="AW444" s="14" t="s">
        <v>35</v>
      </c>
      <c r="AX444" s="14" t="s">
        <v>81</v>
      </c>
      <c r="AY444" s="244" t="s">
        <v>143</v>
      </c>
    </row>
    <row r="445" s="2" customFormat="1" ht="24.15" customHeight="1">
      <c r="A445" s="39"/>
      <c r="B445" s="40"/>
      <c r="C445" s="205" t="s">
        <v>369</v>
      </c>
      <c r="D445" s="205" t="s">
        <v>147</v>
      </c>
      <c r="E445" s="206" t="s">
        <v>370</v>
      </c>
      <c r="F445" s="207" t="s">
        <v>371</v>
      </c>
      <c r="G445" s="208" t="s">
        <v>150</v>
      </c>
      <c r="H445" s="209">
        <v>311.72000000000003</v>
      </c>
      <c r="I445" s="210"/>
      <c r="J445" s="211">
        <f>ROUND(I445*H445,2)</f>
        <v>0</v>
      </c>
      <c r="K445" s="207" t="s">
        <v>151</v>
      </c>
      <c r="L445" s="45"/>
      <c r="M445" s="212" t="s">
        <v>19</v>
      </c>
      <c r="N445" s="213" t="s">
        <v>45</v>
      </c>
      <c r="O445" s="85"/>
      <c r="P445" s="214">
        <f>O445*H445</f>
        <v>0</v>
      </c>
      <c r="Q445" s="214">
        <v>6.0000000000000002E-05</v>
      </c>
      <c r="R445" s="214">
        <f>Q445*H445</f>
        <v>0.018703200000000003</v>
      </c>
      <c r="S445" s="214">
        <v>0</v>
      </c>
      <c r="T445" s="215">
        <f>S445*H445</f>
        <v>0</v>
      </c>
      <c r="U445" s="39"/>
      <c r="V445" s="39"/>
      <c r="W445" s="39"/>
      <c r="X445" s="39"/>
      <c r="Y445" s="39"/>
      <c r="Z445" s="39"/>
      <c r="AA445" s="39"/>
      <c r="AB445" s="39"/>
      <c r="AC445" s="39"/>
      <c r="AD445" s="39"/>
      <c r="AE445" s="39"/>
      <c r="AR445" s="216" t="s">
        <v>152</v>
      </c>
      <c r="AT445" s="216" t="s">
        <v>147</v>
      </c>
      <c r="AU445" s="216" t="s">
        <v>153</v>
      </c>
      <c r="AY445" s="18" t="s">
        <v>143</v>
      </c>
      <c r="BE445" s="217">
        <f>IF(N445="základní",J445,0)</f>
        <v>0</v>
      </c>
      <c r="BF445" s="217">
        <f>IF(N445="snížená",J445,0)</f>
        <v>0</v>
      </c>
      <c r="BG445" s="217">
        <f>IF(N445="zákl. přenesená",J445,0)</f>
        <v>0</v>
      </c>
      <c r="BH445" s="217">
        <f>IF(N445="sníž. přenesená",J445,0)</f>
        <v>0</v>
      </c>
      <c r="BI445" s="217">
        <f>IF(N445="nulová",J445,0)</f>
        <v>0</v>
      </c>
      <c r="BJ445" s="18" t="s">
        <v>153</v>
      </c>
      <c r="BK445" s="217">
        <f>ROUND(I445*H445,2)</f>
        <v>0</v>
      </c>
      <c r="BL445" s="18" t="s">
        <v>152</v>
      </c>
      <c r="BM445" s="216" t="s">
        <v>372</v>
      </c>
    </row>
    <row r="446" s="2" customFormat="1">
      <c r="A446" s="39"/>
      <c r="B446" s="40"/>
      <c r="C446" s="41"/>
      <c r="D446" s="218" t="s">
        <v>155</v>
      </c>
      <c r="E446" s="41"/>
      <c r="F446" s="219" t="s">
        <v>373</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155</v>
      </c>
      <c r="AU446" s="18" t="s">
        <v>153</v>
      </c>
    </row>
    <row r="447" s="2" customFormat="1">
      <c r="A447" s="39"/>
      <c r="B447" s="40"/>
      <c r="C447" s="41"/>
      <c r="D447" s="218" t="s">
        <v>157</v>
      </c>
      <c r="E447" s="41"/>
      <c r="F447" s="223" t="s">
        <v>190</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157</v>
      </c>
      <c r="AU447" s="18" t="s">
        <v>153</v>
      </c>
    </row>
    <row r="448" s="13" customFormat="1">
      <c r="A448" s="13"/>
      <c r="B448" s="224"/>
      <c r="C448" s="225"/>
      <c r="D448" s="218" t="s">
        <v>159</v>
      </c>
      <c r="E448" s="226" t="s">
        <v>19</v>
      </c>
      <c r="F448" s="227" t="s">
        <v>208</v>
      </c>
      <c r="G448" s="225"/>
      <c r="H448" s="226" t="s">
        <v>19</v>
      </c>
      <c r="I448" s="228"/>
      <c r="J448" s="225"/>
      <c r="K448" s="225"/>
      <c r="L448" s="229"/>
      <c r="M448" s="230"/>
      <c r="N448" s="231"/>
      <c r="O448" s="231"/>
      <c r="P448" s="231"/>
      <c r="Q448" s="231"/>
      <c r="R448" s="231"/>
      <c r="S448" s="231"/>
      <c r="T448" s="232"/>
      <c r="U448" s="13"/>
      <c r="V448" s="13"/>
      <c r="W448" s="13"/>
      <c r="X448" s="13"/>
      <c r="Y448" s="13"/>
      <c r="Z448" s="13"/>
      <c r="AA448" s="13"/>
      <c r="AB448" s="13"/>
      <c r="AC448" s="13"/>
      <c r="AD448" s="13"/>
      <c r="AE448" s="13"/>
      <c r="AT448" s="233" t="s">
        <v>159</v>
      </c>
      <c r="AU448" s="233" t="s">
        <v>153</v>
      </c>
      <c r="AV448" s="13" t="s">
        <v>81</v>
      </c>
      <c r="AW448" s="13" t="s">
        <v>35</v>
      </c>
      <c r="AX448" s="13" t="s">
        <v>73</v>
      </c>
      <c r="AY448" s="233" t="s">
        <v>143</v>
      </c>
    </row>
    <row r="449" s="14" customFormat="1">
      <c r="A449" s="14"/>
      <c r="B449" s="234"/>
      <c r="C449" s="235"/>
      <c r="D449" s="218" t="s">
        <v>159</v>
      </c>
      <c r="E449" s="236" t="s">
        <v>19</v>
      </c>
      <c r="F449" s="237" t="s">
        <v>209</v>
      </c>
      <c r="G449" s="235"/>
      <c r="H449" s="238">
        <v>314.375</v>
      </c>
      <c r="I449" s="239"/>
      <c r="J449" s="235"/>
      <c r="K449" s="235"/>
      <c r="L449" s="240"/>
      <c r="M449" s="241"/>
      <c r="N449" s="242"/>
      <c r="O449" s="242"/>
      <c r="P449" s="242"/>
      <c r="Q449" s="242"/>
      <c r="R449" s="242"/>
      <c r="S449" s="242"/>
      <c r="T449" s="243"/>
      <c r="U449" s="14"/>
      <c r="V449" s="14"/>
      <c r="W449" s="14"/>
      <c r="X449" s="14"/>
      <c r="Y449" s="14"/>
      <c r="Z449" s="14"/>
      <c r="AA449" s="14"/>
      <c r="AB449" s="14"/>
      <c r="AC449" s="14"/>
      <c r="AD449" s="14"/>
      <c r="AE449" s="14"/>
      <c r="AT449" s="244" t="s">
        <v>159</v>
      </c>
      <c r="AU449" s="244" t="s">
        <v>153</v>
      </c>
      <c r="AV449" s="14" t="s">
        <v>153</v>
      </c>
      <c r="AW449" s="14" t="s">
        <v>35</v>
      </c>
      <c r="AX449" s="14" t="s">
        <v>73</v>
      </c>
      <c r="AY449" s="244" t="s">
        <v>143</v>
      </c>
    </row>
    <row r="450" s="13" customFormat="1">
      <c r="A450" s="13"/>
      <c r="B450" s="224"/>
      <c r="C450" s="225"/>
      <c r="D450" s="218" t="s">
        <v>159</v>
      </c>
      <c r="E450" s="226" t="s">
        <v>19</v>
      </c>
      <c r="F450" s="227" t="s">
        <v>210</v>
      </c>
      <c r="G450" s="225"/>
      <c r="H450" s="226" t="s">
        <v>19</v>
      </c>
      <c r="I450" s="228"/>
      <c r="J450" s="225"/>
      <c r="K450" s="225"/>
      <c r="L450" s="229"/>
      <c r="M450" s="230"/>
      <c r="N450" s="231"/>
      <c r="O450" s="231"/>
      <c r="P450" s="231"/>
      <c r="Q450" s="231"/>
      <c r="R450" s="231"/>
      <c r="S450" s="231"/>
      <c r="T450" s="232"/>
      <c r="U450" s="13"/>
      <c r="V450" s="13"/>
      <c r="W450" s="13"/>
      <c r="X450" s="13"/>
      <c r="Y450" s="13"/>
      <c r="Z450" s="13"/>
      <c r="AA450" s="13"/>
      <c r="AB450" s="13"/>
      <c r="AC450" s="13"/>
      <c r="AD450" s="13"/>
      <c r="AE450" s="13"/>
      <c r="AT450" s="233" t="s">
        <v>159</v>
      </c>
      <c r="AU450" s="233" t="s">
        <v>153</v>
      </c>
      <c r="AV450" s="13" t="s">
        <v>81</v>
      </c>
      <c r="AW450" s="13" t="s">
        <v>35</v>
      </c>
      <c r="AX450" s="13" t="s">
        <v>73</v>
      </c>
      <c r="AY450" s="233" t="s">
        <v>143</v>
      </c>
    </row>
    <row r="451" s="14" customFormat="1">
      <c r="A451" s="14"/>
      <c r="B451" s="234"/>
      <c r="C451" s="235"/>
      <c r="D451" s="218" t="s">
        <v>159</v>
      </c>
      <c r="E451" s="236" t="s">
        <v>19</v>
      </c>
      <c r="F451" s="237" t="s">
        <v>211</v>
      </c>
      <c r="G451" s="235"/>
      <c r="H451" s="238">
        <v>-20.25</v>
      </c>
      <c r="I451" s="239"/>
      <c r="J451" s="235"/>
      <c r="K451" s="235"/>
      <c r="L451" s="240"/>
      <c r="M451" s="241"/>
      <c r="N451" s="242"/>
      <c r="O451" s="242"/>
      <c r="P451" s="242"/>
      <c r="Q451" s="242"/>
      <c r="R451" s="242"/>
      <c r="S451" s="242"/>
      <c r="T451" s="243"/>
      <c r="U451" s="14"/>
      <c r="V451" s="14"/>
      <c r="W451" s="14"/>
      <c r="X451" s="14"/>
      <c r="Y451" s="14"/>
      <c r="Z451" s="14"/>
      <c r="AA451" s="14"/>
      <c r="AB451" s="14"/>
      <c r="AC451" s="14"/>
      <c r="AD451" s="14"/>
      <c r="AE451" s="14"/>
      <c r="AT451" s="244" t="s">
        <v>159</v>
      </c>
      <c r="AU451" s="244" t="s">
        <v>153</v>
      </c>
      <c r="AV451" s="14" t="s">
        <v>153</v>
      </c>
      <c r="AW451" s="14" t="s">
        <v>35</v>
      </c>
      <c r="AX451" s="14" t="s">
        <v>73</v>
      </c>
      <c r="AY451" s="244" t="s">
        <v>143</v>
      </c>
    </row>
    <row r="452" s="14" customFormat="1">
      <c r="A452" s="14"/>
      <c r="B452" s="234"/>
      <c r="C452" s="235"/>
      <c r="D452" s="218" t="s">
        <v>159</v>
      </c>
      <c r="E452" s="236" t="s">
        <v>19</v>
      </c>
      <c r="F452" s="237" t="s">
        <v>212</v>
      </c>
      <c r="G452" s="235"/>
      <c r="H452" s="238">
        <v>-13.5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159</v>
      </c>
      <c r="AU452" s="244" t="s">
        <v>153</v>
      </c>
      <c r="AV452" s="14" t="s">
        <v>153</v>
      </c>
      <c r="AW452" s="14" t="s">
        <v>35</v>
      </c>
      <c r="AX452" s="14" t="s">
        <v>73</v>
      </c>
      <c r="AY452" s="244" t="s">
        <v>143</v>
      </c>
    </row>
    <row r="453" s="14" customFormat="1">
      <c r="A453" s="14"/>
      <c r="B453" s="234"/>
      <c r="C453" s="235"/>
      <c r="D453" s="218" t="s">
        <v>159</v>
      </c>
      <c r="E453" s="236" t="s">
        <v>19</v>
      </c>
      <c r="F453" s="237" t="s">
        <v>213</v>
      </c>
      <c r="G453" s="235"/>
      <c r="H453" s="238">
        <v>-11.25</v>
      </c>
      <c r="I453" s="239"/>
      <c r="J453" s="235"/>
      <c r="K453" s="235"/>
      <c r="L453" s="240"/>
      <c r="M453" s="241"/>
      <c r="N453" s="242"/>
      <c r="O453" s="242"/>
      <c r="P453" s="242"/>
      <c r="Q453" s="242"/>
      <c r="R453" s="242"/>
      <c r="S453" s="242"/>
      <c r="T453" s="243"/>
      <c r="U453" s="14"/>
      <c r="V453" s="14"/>
      <c r="W453" s="14"/>
      <c r="X453" s="14"/>
      <c r="Y453" s="14"/>
      <c r="Z453" s="14"/>
      <c r="AA453" s="14"/>
      <c r="AB453" s="14"/>
      <c r="AC453" s="14"/>
      <c r="AD453" s="14"/>
      <c r="AE453" s="14"/>
      <c r="AT453" s="244" t="s">
        <v>159</v>
      </c>
      <c r="AU453" s="244" t="s">
        <v>153</v>
      </c>
      <c r="AV453" s="14" t="s">
        <v>153</v>
      </c>
      <c r="AW453" s="14" t="s">
        <v>35</v>
      </c>
      <c r="AX453" s="14" t="s">
        <v>73</v>
      </c>
      <c r="AY453" s="244" t="s">
        <v>143</v>
      </c>
    </row>
    <row r="454" s="14" customFormat="1">
      <c r="A454" s="14"/>
      <c r="B454" s="234"/>
      <c r="C454" s="235"/>
      <c r="D454" s="218" t="s">
        <v>159</v>
      </c>
      <c r="E454" s="236" t="s">
        <v>19</v>
      </c>
      <c r="F454" s="237" t="s">
        <v>214</v>
      </c>
      <c r="G454" s="235"/>
      <c r="H454" s="238">
        <v>-0.81000000000000005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159</v>
      </c>
      <c r="AU454" s="244" t="s">
        <v>153</v>
      </c>
      <c r="AV454" s="14" t="s">
        <v>153</v>
      </c>
      <c r="AW454" s="14" t="s">
        <v>35</v>
      </c>
      <c r="AX454" s="14" t="s">
        <v>73</v>
      </c>
      <c r="AY454" s="244" t="s">
        <v>143</v>
      </c>
    </row>
    <row r="455" s="14" customFormat="1">
      <c r="A455" s="14"/>
      <c r="B455" s="234"/>
      <c r="C455" s="235"/>
      <c r="D455" s="218" t="s">
        <v>159</v>
      </c>
      <c r="E455" s="236" t="s">
        <v>19</v>
      </c>
      <c r="F455" s="237" t="s">
        <v>215</v>
      </c>
      <c r="G455" s="235"/>
      <c r="H455" s="238">
        <v>-5.5199999999999996</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159</v>
      </c>
      <c r="AU455" s="244" t="s">
        <v>153</v>
      </c>
      <c r="AV455" s="14" t="s">
        <v>153</v>
      </c>
      <c r="AW455" s="14" t="s">
        <v>35</v>
      </c>
      <c r="AX455" s="14" t="s">
        <v>73</v>
      </c>
      <c r="AY455" s="244" t="s">
        <v>143</v>
      </c>
    </row>
    <row r="456" s="14" customFormat="1">
      <c r="A456" s="14"/>
      <c r="B456" s="234"/>
      <c r="C456" s="235"/>
      <c r="D456" s="218" t="s">
        <v>159</v>
      </c>
      <c r="E456" s="236" t="s">
        <v>19</v>
      </c>
      <c r="F456" s="237" t="s">
        <v>216</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159</v>
      </c>
      <c r="AU456" s="244" t="s">
        <v>153</v>
      </c>
      <c r="AV456" s="14" t="s">
        <v>153</v>
      </c>
      <c r="AW456" s="14" t="s">
        <v>35</v>
      </c>
      <c r="AX456" s="14" t="s">
        <v>73</v>
      </c>
      <c r="AY456" s="244" t="s">
        <v>143</v>
      </c>
    </row>
    <row r="457" s="13" customFormat="1">
      <c r="A457" s="13"/>
      <c r="B457" s="224"/>
      <c r="C457" s="225"/>
      <c r="D457" s="218" t="s">
        <v>159</v>
      </c>
      <c r="E457" s="226" t="s">
        <v>19</v>
      </c>
      <c r="F457" s="227" t="s">
        <v>206</v>
      </c>
      <c r="G457" s="225"/>
      <c r="H457" s="226" t="s">
        <v>19</v>
      </c>
      <c r="I457" s="228"/>
      <c r="J457" s="225"/>
      <c r="K457" s="225"/>
      <c r="L457" s="229"/>
      <c r="M457" s="230"/>
      <c r="N457" s="231"/>
      <c r="O457" s="231"/>
      <c r="P457" s="231"/>
      <c r="Q457" s="231"/>
      <c r="R457" s="231"/>
      <c r="S457" s="231"/>
      <c r="T457" s="232"/>
      <c r="U457" s="13"/>
      <c r="V457" s="13"/>
      <c r="W457" s="13"/>
      <c r="X457" s="13"/>
      <c r="Y457" s="13"/>
      <c r="Z457" s="13"/>
      <c r="AA457" s="13"/>
      <c r="AB457" s="13"/>
      <c r="AC457" s="13"/>
      <c r="AD457" s="13"/>
      <c r="AE457" s="13"/>
      <c r="AT457" s="233" t="s">
        <v>159</v>
      </c>
      <c r="AU457" s="233" t="s">
        <v>153</v>
      </c>
      <c r="AV457" s="13" t="s">
        <v>81</v>
      </c>
      <c r="AW457" s="13" t="s">
        <v>35</v>
      </c>
      <c r="AX457" s="13" t="s">
        <v>73</v>
      </c>
      <c r="AY457" s="233" t="s">
        <v>143</v>
      </c>
    </row>
    <row r="458" s="14" customFormat="1">
      <c r="A458" s="14"/>
      <c r="B458" s="234"/>
      <c r="C458" s="235"/>
      <c r="D458" s="218" t="s">
        <v>159</v>
      </c>
      <c r="E458" s="236" t="s">
        <v>19</v>
      </c>
      <c r="F458" s="237" t="s">
        <v>207</v>
      </c>
      <c r="G458" s="235"/>
      <c r="H458" s="238">
        <v>49.799999999999997</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159</v>
      </c>
      <c r="AU458" s="244" t="s">
        <v>153</v>
      </c>
      <c r="AV458" s="14" t="s">
        <v>153</v>
      </c>
      <c r="AW458" s="14" t="s">
        <v>35</v>
      </c>
      <c r="AX458" s="14" t="s">
        <v>73</v>
      </c>
      <c r="AY458" s="244" t="s">
        <v>143</v>
      </c>
    </row>
    <row r="459" s="15" customFormat="1">
      <c r="A459" s="15"/>
      <c r="B459" s="245"/>
      <c r="C459" s="246"/>
      <c r="D459" s="218" t="s">
        <v>159</v>
      </c>
      <c r="E459" s="247" t="s">
        <v>19</v>
      </c>
      <c r="F459" s="248" t="s">
        <v>179</v>
      </c>
      <c r="G459" s="246"/>
      <c r="H459" s="249">
        <v>311.72000000000003</v>
      </c>
      <c r="I459" s="250"/>
      <c r="J459" s="246"/>
      <c r="K459" s="246"/>
      <c r="L459" s="251"/>
      <c r="M459" s="252"/>
      <c r="N459" s="253"/>
      <c r="O459" s="253"/>
      <c r="P459" s="253"/>
      <c r="Q459" s="253"/>
      <c r="R459" s="253"/>
      <c r="S459" s="253"/>
      <c r="T459" s="254"/>
      <c r="U459" s="15"/>
      <c r="V459" s="15"/>
      <c r="W459" s="15"/>
      <c r="X459" s="15"/>
      <c r="Y459" s="15"/>
      <c r="Z459" s="15"/>
      <c r="AA459" s="15"/>
      <c r="AB459" s="15"/>
      <c r="AC459" s="15"/>
      <c r="AD459" s="15"/>
      <c r="AE459" s="15"/>
      <c r="AT459" s="255" t="s">
        <v>159</v>
      </c>
      <c r="AU459" s="255" t="s">
        <v>153</v>
      </c>
      <c r="AV459" s="15" t="s">
        <v>152</v>
      </c>
      <c r="AW459" s="15" t="s">
        <v>35</v>
      </c>
      <c r="AX459" s="15" t="s">
        <v>81</v>
      </c>
      <c r="AY459" s="255" t="s">
        <v>143</v>
      </c>
    </row>
    <row r="460" s="2" customFormat="1" ht="24.15" customHeight="1">
      <c r="A460" s="39"/>
      <c r="B460" s="40"/>
      <c r="C460" s="205" t="s">
        <v>374</v>
      </c>
      <c r="D460" s="205" t="s">
        <v>147</v>
      </c>
      <c r="E460" s="206" t="s">
        <v>375</v>
      </c>
      <c r="F460" s="207" t="s">
        <v>376</v>
      </c>
      <c r="G460" s="208" t="s">
        <v>150</v>
      </c>
      <c r="H460" s="209">
        <v>7.9000000000000004</v>
      </c>
      <c r="I460" s="210"/>
      <c r="J460" s="211">
        <f>ROUND(I460*H460,2)</f>
        <v>0</v>
      </c>
      <c r="K460" s="207" t="s">
        <v>151</v>
      </c>
      <c r="L460" s="45"/>
      <c r="M460" s="212" t="s">
        <v>19</v>
      </c>
      <c r="N460" s="213" t="s">
        <v>45</v>
      </c>
      <c r="O460" s="85"/>
      <c r="P460" s="214">
        <f>O460*H460</f>
        <v>0</v>
      </c>
      <c r="Q460" s="214">
        <v>6.0000000000000002E-05</v>
      </c>
      <c r="R460" s="214">
        <f>Q460*H460</f>
        <v>0.00047400000000000003</v>
      </c>
      <c r="S460" s="214">
        <v>0</v>
      </c>
      <c r="T460" s="215">
        <f>S460*H460</f>
        <v>0</v>
      </c>
      <c r="U460" s="39"/>
      <c r="V460" s="39"/>
      <c r="W460" s="39"/>
      <c r="X460" s="39"/>
      <c r="Y460" s="39"/>
      <c r="Z460" s="39"/>
      <c r="AA460" s="39"/>
      <c r="AB460" s="39"/>
      <c r="AC460" s="39"/>
      <c r="AD460" s="39"/>
      <c r="AE460" s="39"/>
      <c r="AR460" s="216" t="s">
        <v>152</v>
      </c>
      <c r="AT460" s="216" t="s">
        <v>147</v>
      </c>
      <c r="AU460" s="216" t="s">
        <v>153</v>
      </c>
      <c r="AY460" s="18" t="s">
        <v>143</v>
      </c>
      <c r="BE460" s="217">
        <f>IF(N460="základní",J460,0)</f>
        <v>0</v>
      </c>
      <c r="BF460" s="217">
        <f>IF(N460="snížená",J460,0)</f>
        <v>0</v>
      </c>
      <c r="BG460" s="217">
        <f>IF(N460="zákl. přenesená",J460,0)</f>
        <v>0</v>
      </c>
      <c r="BH460" s="217">
        <f>IF(N460="sníž. přenesená",J460,0)</f>
        <v>0</v>
      </c>
      <c r="BI460" s="217">
        <f>IF(N460="nulová",J460,0)</f>
        <v>0</v>
      </c>
      <c r="BJ460" s="18" t="s">
        <v>153</v>
      </c>
      <c r="BK460" s="217">
        <f>ROUND(I460*H460,2)</f>
        <v>0</v>
      </c>
      <c r="BL460" s="18" t="s">
        <v>152</v>
      </c>
      <c r="BM460" s="216" t="s">
        <v>377</v>
      </c>
    </row>
    <row r="461" s="2" customFormat="1">
      <c r="A461" s="39"/>
      <c r="B461" s="40"/>
      <c r="C461" s="41"/>
      <c r="D461" s="218" t="s">
        <v>155</v>
      </c>
      <c r="E461" s="41"/>
      <c r="F461" s="219" t="s">
        <v>378</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155</v>
      </c>
      <c r="AU461" s="18" t="s">
        <v>153</v>
      </c>
    </row>
    <row r="462" s="2" customFormat="1">
      <c r="A462" s="39"/>
      <c r="B462" s="40"/>
      <c r="C462" s="41"/>
      <c r="D462" s="218" t="s">
        <v>157</v>
      </c>
      <c r="E462" s="41"/>
      <c r="F462" s="223" t="s">
        <v>190</v>
      </c>
      <c r="G462" s="41"/>
      <c r="H462" s="41"/>
      <c r="I462" s="220"/>
      <c r="J462" s="41"/>
      <c r="K462" s="41"/>
      <c r="L462" s="45"/>
      <c r="M462" s="221"/>
      <c r="N462" s="222"/>
      <c r="O462" s="85"/>
      <c r="P462" s="85"/>
      <c r="Q462" s="85"/>
      <c r="R462" s="85"/>
      <c r="S462" s="85"/>
      <c r="T462" s="86"/>
      <c r="U462" s="39"/>
      <c r="V462" s="39"/>
      <c r="W462" s="39"/>
      <c r="X462" s="39"/>
      <c r="Y462" s="39"/>
      <c r="Z462" s="39"/>
      <c r="AA462" s="39"/>
      <c r="AB462" s="39"/>
      <c r="AC462" s="39"/>
      <c r="AD462" s="39"/>
      <c r="AE462" s="39"/>
      <c r="AT462" s="18" t="s">
        <v>157</v>
      </c>
      <c r="AU462" s="18" t="s">
        <v>153</v>
      </c>
    </row>
    <row r="463" s="13" customFormat="1">
      <c r="A463" s="13"/>
      <c r="B463" s="224"/>
      <c r="C463" s="225"/>
      <c r="D463" s="218" t="s">
        <v>159</v>
      </c>
      <c r="E463" s="226" t="s">
        <v>19</v>
      </c>
      <c r="F463" s="227" t="s">
        <v>223</v>
      </c>
      <c r="G463" s="225"/>
      <c r="H463" s="226" t="s">
        <v>19</v>
      </c>
      <c r="I463" s="228"/>
      <c r="J463" s="225"/>
      <c r="K463" s="225"/>
      <c r="L463" s="229"/>
      <c r="M463" s="230"/>
      <c r="N463" s="231"/>
      <c r="O463" s="231"/>
      <c r="P463" s="231"/>
      <c r="Q463" s="231"/>
      <c r="R463" s="231"/>
      <c r="S463" s="231"/>
      <c r="T463" s="232"/>
      <c r="U463" s="13"/>
      <c r="V463" s="13"/>
      <c r="W463" s="13"/>
      <c r="X463" s="13"/>
      <c r="Y463" s="13"/>
      <c r="Z463" s="13"/>
      <c r="AA463" s="13"/>
      <c r="AB463" s="13"/>
      <c r="AC463" s="13"/>
      <c r="AD463" s="13"/>
      <c r="AE463" s="13"/>
      <c r="AT463" s="233" t="s">
        <v>159</v>
      </c>
      <c r="AU463" s="233" t="s">
        <v>153</v>
      </c>
      <c r="AV463" s="13" t="s">
        <v>81</v>
      </c>
      <c r="AW463" s="13" t="s">
        <v>35</v>
      </c>
      <c r="AX463" s="13" t="s">
        <v>73</v>
      </c>
      <c r="AY463" s="233" t="s">
        <v>143</v>
      </c>
    </row>
    <row r="464" s="14" customFormat="1">
      <c r="A464" s="14"/>
      <c r="B464" s="234"/>
      <c r="C464" s="235"/>
      <c r="D464" s="218" t="s">
        <v>159</v>
      </c>
      <c r="E464" s="236" t="s">
        <v>19</v>
      </c>
      <c r="F464" s="237" t="s">
        <v>224</v>
      </c>
      <c r="G464" s="235"/>
      <c r="H464" s="238">
        <v>7.9000000000000004</v>
      </c>
      <c r="I464" s="239"/>
      <c r="J464" s="235"/>
      <c r="K464" s="235"/>
      <c r="L464" s="240"/>
      <c r="M464" s="241"/>
      <c r="N464" s="242"/>
      <c r="O464" s="242"/>
      <c r="P464" s="242"/>
      <c r="Q464" s="242"/>
      <c r="R464" s="242"/>
      <c r="S464" s="242"/>
      <c r="T464" s="243"/>
      <c r="U464" s="14"/>
      <c r="V464" s="14"/>
      <c r="W464" s="14"/>
      <c r="X464" s="14"/>
      <c r="Y464" s="14"/>
      <c r="Z464" s="14"/>
      <c r="AA464" s="14"/>
      <c r="AB464" s="14"/>
      <c r="AC464" s="14"/>
      <c r="AD464" s="14"/>
      <c r="AE464" s="14"/>
      <c r="AT464" s="244" t="s">
        <v>159</v>
      </c>
      <c r="AU464" s="244" t="s">
        <v>153</v>
      </c>
      <c r="AV464" s="14" t="s">
        <v>153</v>
      </c>
      <c r="AW464" s="14" t="s">
        <v>35</v>
      </c>
      <c r="AX464" s="14" t="s">
        <v>81</v>
      </c>
      <c r="AY464" s="244" t="s">
        <v>143</v>
      </c>
    </row>
    <row r="465" s="2" customFormat="1" ht="24.15" customHeight="1">
      <c r="A465" s="39"/>
      <c r="B465" s="40"/>
      <c r="C465" s="205" t="s">
        <v>379</v>
      </c>
      <c r="D465" s="205" t="s">
        <v>147</v>
      </c>
      <c r="E465" s="206" t="s">
        <v>380</v>
      </c>
      <c r="F465" s="207" t="s">
        <v>381</v>
      </c>
      <c r="G465" s="208" t="s">
        <v>264</v>
      </c>
      <c r="H465" s="209">
        <v>50.299999999999997</v>
      </c>
      <c r="I465" s="210"/>
      <c r="J465" s="211">
        <f>ROUND(I465*H465,2)</f>
        <v>0</v>
      </c>
      <c r="K465" s="207" t="s">
        <v>151</v>
      </c>
      <c r="L465" s="45"/>
      <c r="M465" s="212" t="s">
        <v>19</v>
      </c>
      <c r="N465" s="213" t="s">
        <v>45</v>
      </c>
      <c r="O465" s="85"/>
      <c r="P465" s="214">
        <f>O465*H465</f>
        <v>0</v>
      </c>
      <c r="Q465" s="214">
        <v>3.0000000000000001E-05</v>
      </c>
      <c r="R465" s="214">
        <f>Q465*H465</f>
        <v>0.0015089999999999999</v>
      </c>
      <c r="S465" s="214">
        <v>0</v>
      </c>
      <c r="T465" s="215">
        <f>S465*H465</f>
        <v>0</v>
      </c>
      <c r="U465" s="39"/>
      <c r="V465" s="39"/>
      <c r="W465" s="39"/>
      <c r="X465" s="39"/>
      <c r="Y465" s="39"/>
      <c r="Z465" s="39"/>
      <c r="AA465" s="39"/>
      <c r="AB465" s="39"/>
      <c r="AC465" s="39"/>
      <c r="AD465" s="39"/>
      <c r="AE465" s="39"/>
      <c r="AR465" s="216" t="s">
        <v>152</v>
      </c>
      <c r="AT465" s="216" t="s">
        <v>147</v>
      </c>
      <c r="AU465" s="216" t="s">
        <v>153</v>
      </c>
      <c r="AY465" s="18" t="s">
        <v>143</v>
      </c>
      <c r="BE465" s="217">
        <f>IF(N465="základní",J465,0)</f>
        <v>0</v>
      </c>
      <c r="BF465" s="217">
        <f>IF(N465="snížená",J465,0)</f>
        <v>0</v>
      </c>
      <c r="BG465" s="217">
        <f>IF(N465="zákl. přenesená",J465,0)</f>
        <v>0</v>
      </c>
      <c r="BH465" s="217">
        <f>IF(N465="sníž. přenesená",J465,0)</f>
        <v>0</v>
      </c>
      <c r="BI465" s="217">
        <f>IF(N465="nulová",J465,0)</f>
        <v>0</v>
      </c>
      <c r="BJ465" s="18" t="s">
        <v>153</v>
      </c>
      <c r="BK465" s="217">
        <f>ROUND(I465*H465,2)</f>
        <v>0</v>
      </c>
      <c r="BL465" s="18" t="s">
        <v>152</v>
      </c>
      <c r="BM465" s="216" t="s">
        <v>382</v>
      </c>
    </row>
    <row r="466" s="2" customFormat="1">
      <c r="A466" s="39"/>
      <c r="B466" s="40"/>
      <c r="C466" s="41"/>
      <c r="D466" s="218" t="s">
        <v>155</v>
      </c>
      <c r="E466" s="41"/>
      <c r="F466" s="219" t="s">
        <v>383</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155</v>
      </c>
      <c r="AU466" s="18" t="s">
        <v>153</v>
      </c>
    </row>
    <row r="467" s="2" customFormat="1">
      <c r="A467" s="39"/>
      <c r="B467" s="40"/>
      <c r="C467" s="41"/>
      <c r="D467" s="218" t="s">
        <v>157</v>
      </c>
      <c r="E467" s="41"/>
      <c r="F467" s="223" t="s">
        <v>384</v>
      </c>
      <c r="G467" s="41"/>
      <c r="H467" s="41"/>
      <c r="I467" s="220"/>
      <c r="J467" s="41"/>
      <c r="K467" s="41"/>
      <c r="L467" s="45"/>
      <c r="M467" s="221"/>
      <c r="N467" s="222"/>
      <c r="O467" s="85"/>
      <c r="P467" s="85"/>
      <c r="Q467" s="85"/>
      <c r="R467" s="85"/>
      <c r="S467" s="85"/>
      <c r="T467" s="86"/>
      <c r="U467" s="39"/>
      <c r="V467" s="39"/>
      <c r="W467" s="39"/>
      <c r="X467" s="39"/>
      <c r="Y467" s="39"/>
      <c r="Z467" s="39"/>
      <c r="AA467" s="39"/>
      <c r="AB467" s="39"/>
      <c r="AC467" s="39"/>
      <c r="AD467" s="39"/>
      <c r="AE467" s="39"/>
      <c r="AT467" s="18" t="s">
        <v>157</v>
      </c>
      <c r="AU467" s="18" t="s">
        <v>153</v>
      </c>
    </row>
    <row r="468" s="14" customFormat="1">
      <c r="A468" s="14"/>
      <c r="B468" s="234"/>
      <c r="C468" s="235"/>
      <c r="D468" s="218" t="s">
        <v>159</v>
      </c>
      <c r="E468" s="236" t="s">
        <v>19</v>
      </c>
      <c r="F468" s="237" t="s">
        <v>385</v>
      </c>
      <c r="G468" s="235"/>
      <c r="H468" s="238">
        <v>50.299999999999997</v>
      </c>
      <c r="I468" s="239"/>
      <c r="J468" s="235"/>
      <c r="K468" s="235"/>
      <c r="L468" s="240"/>
      <c r="M468" s="241"/>
      <c r="N468" s="242"/>
      <c r="O468" s="242"/>
      <c r="P468" s="242"/>
      <c r="Q468" s="242"/>
      <c r="R468" s="242"/>
      <c r="S468" s="242"/>
      <c r="T468" s="243"/>
      <c r="U468" s="14"/>
      <c r="V468" s="14"/>
      <c r="W468" s="14"/>
      <c r="X468" s="14"/>
      <c r="Y468" s="14"/>
      <c r="Z468" s="14"/>
      <c r="AA468" s="14"/>
      <c r="AB468" s="14"/>
      <c r="AC468" s="14"/>
      <c r="AD468" s="14"/>
      <c r="AE468" s="14"/>
      <c r="AT468" s="244" t="s">
        <v>159</v>
      </c>
      <c r="AU468" s="244" t="s">
        <v>153</v>
      </c>
      <c r="AV468" s="14" t="s">
        <v>153</v>
      </c>
      <c r="AW468" s="14" t="s">
        <v>35</v>
      </c>
      <c r="AX468" s="14" t="s">
        <v>81</v>
      </c>
      <c r="AY468" s="244" t="s">
        <v>143</v>
      </c>
    </row>
    <row r="469" s="2" customFormat="1" ht="24.15" customHeight="1">
      <c r="A469" s="39"/>
      <c r="B469" s="40"/>
      <c r="C469" s="256" t="s">
        <v>386</v>
      </c>
      <c r="D469" s="256" t="s">
        <v>191</v>
      </c>
      <c r="E469" s="257" t="s">
        <v>387</v>
      </c>
      <c r="F469" s="258" t="s">
        <v>388</v>
      </c>
      <c r="G469" s="259" t="s">
        <v>264</v>
      </c>
      <c r="H469" s="260">
        <v>52.814999999999998</v>
      </c>
      <c r="I469" s="261"/>
      <c r="J469" s="262">
        <f>ROUND(I469*H469,2)</f>
        <v>0</v>
      </c>
      <c r="K469" s="258" t="s">
        <v>151</v>
      </c>
      <c r="L469" s="263"/>
      <c r="M469" s="264" t="s">
        <v>19</v>
      </c>
      <c r="N469" s="265" t="s">
        <v>45</v>
      </c>
      <c r="O469" s="85"/>
      <c r="P469" s="214">
        <f>O469*H469</f>
        <v>0</v>
      </c>
      <c r="Q469" s="214">
        <v>0.00059999999999999995</v>
      </c>
      <c r="R469" s="214">
        <f>Q469*H469</f>
        <v>0.031688999999999995</v>
      </c>
      <c r="S469" s="214">
        <v>0</v>
      </c>
      <c r="T469" s="215">
        <f>S469*H469</f>
        <v>0</v>
      </c>
      <c r="U469" s="39"/>
      <c r="V469" s="39"/>
      <c r="W469" s="39"/>
      <c r="X469" s="39"/>
      <c r="Y469" s="39"/>
      <c r="Z469" s="39"/>
      <c r="AA469" s="39"/>
      <c r="AB469" s="39"/>
      <c r="AC469" s="39"/>
      <c r="AD469" s="39"/>
      <c r="AE469" s="39"/>
      <c r="AR469" s="216" t="s">
        <v>194</v>
      </c>
      <c r="AT469" s="216" t="s">
        <v>191</v>
      </c>
      <c r="AU469" s="216" t="s">
        <v>153</v>
      </c>
      <c r="AY469" s="18" t="s">
        <v>143</v>
      </c>
      <c r="BE469" s="217">
        <f>IF(N469="základní",J469,0)</f>
        <v>0</v>
      </c>
      <c r="BF469" s="217">
        <f>IF(N469="snížená",J469,0)</f>
        <v>0</v>
      </c>
      <c r="BG469" s="217">
        <f>IF(N469="zákl. přenesená",J469,0)</f>
        <v>0</v>
      </c>
      <c r="BH469" s="217">
        <f>IF(N469="sníž. přenesená",J469,0)</f>
        <v>0</v>
      </c>
      <c r="BI469" s="217">
        <f>IF(N469="nulová",J469,0)</f>
        <v>0</v>
      </c>
      <c r="BJ469" s="18" t="s">
        <v>153</v>
      </c>
      <c r="BK469" s="217">
        <f>ROUND(I469*H469,2)</f>
        <v>0</v>
      </c>
      <c r="BL469" s="18" t="s">
        <v>152</v>
      </c>
      <c r="BM469" s="216" t="s">
        <v>389</v>
      </c>
    </row>
    <row r="470" s="2" customFormat="1">
      <c r="A470" s="39"/>
      <c r="B470" s="40"/>
      <c r="C470" s="41"/>
      <c r="D470" s="218" t="s">
        <v>155</v>
      </c>
      <c r="E470" s="41"/>
      <c r="F470" s="219" t="s">
        <v>388</v>
      </c>
      <c r="G470" s="41"/>
      <c r="H470" s="41"/>
      <c r="I470" s="220"/>
      <c r="J470" s="41"/>
      <c r="K470" s="41"/>
      <c r="L470" s="45"/>
      <c r="M470" s="221"/>
      <c r="N470" s="222"/>
      <c r="O470" s="85"/>
      <c r="P470" s="85"/>
      <c r="Q470" s="85"/>
      <c r="R470" s="85"/>
      <c r="S470" s="85"/>
      <c r="T470" s="86"/>
      <c r="U470" s="39"/>
      <c r="V470" s="39"/>
      <c r="W470" s="39"/>
      <c r="X470" s="39"/>
      <c r="Y470" s="39"/>
      <c r="Z470" s="39"/>
      <c r="AA470" s="39"/>
      <c r="AB470" s="39"/>
      <c r="AC470" s="39"/>
      <c r="AD470" s="39"/>
      <c r="AE470" s="39"/>
      <c r="AT470" s="18" t="s">
        <v>155</v>
      </c>
      <c r="AU470" s="18" t="s">
        <v>153</v>
      </c>
    </row>
    <row r="471" s="14" customFormat="1">
      <c r="A471" s="14"/>
      <c r="B471" s="234"/>
      <c r="C471" s="235"/>
      <c r="D471" s="218" t="s">
        <v>159</v>
      </c>
      <c r="E471" s="235"/>
      <c r="F471" s="237" t="s">
        <v>390</v>
      </c>
      <c r="G471" s="235"/>
      <c r="H471" s="238">
        <v>52.814999999999998</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159</v>
      </c>
      <c r="AU471" s="244" t="s">
        <v>153</v>
      </c>
      <c r="AV471" s="14" t="s">
        <v>153</v>
      </c>
      <c r="AW471" s="14" t="s">
        <v>4</v>
      </c>
      <c r="AX471" s="14" t="s">
        <v>81</v>
      </c>
      <c r="AY471" s="244" t="s">
        <v>143</v>
      </c>
    </row>
    <row r="472" s="2" customFormat="1" ht="14.4" customHeight="1">
      <c r="A472" s="39"/>
      <c r="B472" s="40"/>
      <c r="C472" s="205" t="s">
        <v>391</v>
      </c>
      <c r="D472" s="205" t="s">
        <v>147</v>
      </c>
      <c r="E472" s="206" t="s">
        <v>392</v>
      </c>
      <c r="F472" s="207" t="s">
        <v>393</v>
      </c>
      <c r="G472" s="208" t="s">
        <v>264</v>
      </c>
      <c r="H472" s="209">
        <v>75.25</v>
      </c>
      <c r="I472" s="210"/>
      <c r="J472" s="211">
        <f>ROUND(I472*H472,2)</f>
        <v>0</v>
      </c>
      <c r="K472" s="207" t="s">
        <v>151</v>
      </c>
      <c r="L472" s="45"/>
      <c r="M472" s="212" t="s">
        <v>19</v>
      </c>
      <c r="N472" s="213" t="s">
        <v>45</v>
      </c>
      <c r="O472" s="85"/>
      <c r="P472" s="214">
        <f>O472*H472</f>
        <v>0</v>
      </c>
      <c r="Q472" s="214">
        <v>0</v>
      </c>
      <c r="R472" s="214">
        <f>Q472*H472</f>
        <v>0</v>
      </c>
      <c r="S472" s="214">
        <v>0</v>
      </c>
      <c r="T472" s="215">
        <f>S472*H472</f>
        <v>0</v>
      </c>
      <c r="U472" s="39"/>
      <c r="V472" s="39"/>
      <c r="W472" s="39"/>
      <c r="X472" s="39"/>
      <c r="Y472" s="39"/>
      <c r="Z472" s="39"/>
      <c r="AA472" s="39"/>
      <c r="AB472" s="39"/>
      <c r="AC472" s="39"/>
      <c r="AD472" s="39"/>
      <c r="AE472" s="39"/>
      <c r="AR472" s="216" t="s">
        <v>152</v>
      </c>
      <c r="AT472" s="216" t="s">
        <v>147</v>
      </c>
      <c r="AU472" s="216" t="s">
        <v>153</v>
      </c>
      <c r="AY472" s="18" t="s">
        <v>143</v>
      </c>
      <c r="BE472" s="217">
        <f>IF(N472="základní",J472,0)</f>
        <v>0</v>
      </c>
      <c r="BF472" s="217">
        <f>IF(N472="snížená",J472,0)</f>
        <v>0</v>
      </c>
      <c r="BG472" s="217">
        <f>IF(N472="zákl. přenesená",J472,0)</f>
        <v>0</v>
      </c>
      <c r="BH472" s="217">
        <f>IF(N472="sníž. přenesená",J472,0)</f>
        <v>0</v>
      </c>
      <c r="BI472" s="217">
        <f>IF(N472="nulová",J472,0)</f>
        <v>0</v>
      </c>
      <c r="BJ472" s="18" t="s">
        <v>153</v>
      </c>
      <c r="BK472" s="217">
        <f>ROUND(I472*H472,2)</f>
        <v>0</v>
      </c>
      <c r="BL472" s="18" t="s">
        <v>152</v>
      </c>
      <c r="BM472" s="216" t="s">
        <v>394</v>
      </c>
    </row>
    <row r="473" s="2" customFormat="1">
      <c r="A473" s="39"/>
      <c r="B473" s="40"/>
      <c r="C473" s="41"/>
      <c r="D473" s="218" t="s">
        <v>155</v>
      </c>
      <c r="E473" s="41"/>
      <c r="F473" s="219" t="s">
        <v>395</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155</v>
      </c>
      <c r="AU473" s="18" t="s">
        <v>153</v>
      </c>
    </row>
    <row r="474" s="2" customFormat="1">
      <c r="A474" s="39"/>
      <c r="B474" s="40"/>
      <c r="C474" s="41"/>
      <c r="D474" s="218" t="s">
        <v>157</v>
      </c>
      <c r="E474" s="41"/>
      <c r="F474" s="223" t="s">
        <v>384</v>
      </c>
      <c r="G474" s="41"/>
      <c r="H474" s="41"/>
      <c r="I474" s="220"/>
      <c r="J474" s="41"/>
      <c r="K474" s="41"/>
      <c r="L474" s="45"/>
      <c r="M474" s="221"/>
      <c r="N474" s="222"/>
      <c r="O474" s="85"/>
      <c r="P474" s="85"/>
      <c r="Q474" s="85"/>
      <c r="R474" s="85"/>
      <c r="S474" s="85"/>
      <c r="T474" s="86"/>
      <c r="U474" s="39"/>
      <c r="V474" s="39"/>
      <c r="W474" s="39"/>
      <c r="X474" s="39"/>
      <c r="Y474" s="39"/>
      <c r="Z474" s="39"/>
      <c r="AA474" s="39"/>
      <c r="AB474" s="39"/>
      <c r="AC474" s="39"/>
      <c r="AD474" s="39"/>
      <c r="AE474" s="39"/>
      <c r="AT474" s="18" t="s">
        <v>157</v>
      </c>
      <c r="AU474" s="18" t="s">
        <v>153</v>
      </c>
    </row>
    <row r="475" s="13" customFormat="1">
      <c r="A475" s="13"/>
      <c r="B475" s="224"/>
      <c r="C475" s="225"/>
      <c r="D475" s="218" t="s">
        <v>159</v>
      </c>
      <c r="E475" s="226" t="s">
        <v>19</v>
      </c>
      <c r="F475" s="227" t="s">
        <v>396</v>
      </c>
      <c r="G475" s="225"/>
      <c r="H475" s="226" t="s">
        <v>19</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159</v>
      </c>
      <c r="AU475" s="233" t="s">
        <v>153</v>
      </c>
      <c r="AV475" s="13" t="s">
        <v>81</v>
      </c>
      <c r="AW475" s="13" t="s">
        <v>35</v>
      </c>
      <c r="AX475" s="13" t="s">
        <v>73</v>
      </c>
      <c r="AY475" s="233" t="s">
        <v>143</v>
      </c>
    </row>
    <row r="476" s="14" customFormat="1">
      <c r="A476" s="14"/>
      <c r="B476" s="234"/>
      <c r="C476" s="235"/>
      <c r="D476" s="218" t="s">
        <v>159</v>
      </c>
      <c r="E476" s="236" t="s">
        <v>19</v>
      </c>
      <c r="F476" s="237" t="s">
        <v>397</v>
      </c>
      <c r="G476" s="235"/>
      <c r="H476" s="238">
        <v>26</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159</v>
      </c>
      <c r="AU476" s="244" t="s">
        <v>153</v>
      </c>
      <c r="AV476" s="14" t="s">
        <v>153</v>
      </c>
      <c r="AW476" s="14" t="s">
        <v>35</v>
      </c>
      <c r="AX476" s="14" t="s">
        <v>73</v>
      </c>
      <c r="AY476" s="244" t="s">
        <v>143</v>
      </c>
    </row>
    <row r="477" s="13" customFormat="1">
      <c r="A477" s="13"/>
      <c r="B477" s="224"/>
      <c r="C477" s="225"/>
      <c r="D477" s="218" t="s">
        <v>159</v>
      </c>
      <c r="E477" s="226" t="s">
        <v>19</v>
      </c>
      <c r="F477" s="227" t="s">
        <v>398</v>
      </c>
      <c r="G477" s="225"/>
      <c r="H477" s="226" t="s">
        <v>19</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159</v>
      </c>
      <c r="AU477" s="233" t="s">
        <v>153</v>
      </c>
      <c r="AV477" s="13" t="s">
        <v>81</v>
      </c>
      <c r="AW477" s="13" t="s">
        <v>35</v>
      </c>
      <c r="AX477" s="13" t="s">
        <v>73</v>
      </c>
      <c r="AY477" s="233" t="s">
        <v>143</v>
      </c>
    </row>
    <row r="478" s="14" customFormat="1">
      <c r="A478" s="14"/>
      <c r="B478" s="234"/>
      <c r="C478" s="235"/>
      <c r="D478" s="218" t="s">
        <v>159</v>
      </c>
      <c r="E478" s="236" t="s">
        <v>19</v>
      </c>
      <c r="F478" s="237" t="s">
        <v>399</v>
      </c>
      <c r="G478" s="235"/>
      <c r="H478" s="238">
        <v>49.25</v>
      </c>
      <c r="I478" s="239"/>
      <c r="J478" s="235"/>
      <c r="K478" s="235"/>
      <c r="L478" s="240"/>
      <c r="M478" s="241"/>
      <c r="N478" s="242"/>
      <c r="O478" s="242"/>
      <c r="P478" s="242"/>
      <c r="Q478" s="242"/>
      <c r="R478" s="242"/>
      <c r="S478" s="242"/>
      <c r="T478" s="243"/>
      <c r="U478" s="14"/>
      <c r="V478" s="14"/>
      <c r="W478" s="14"/>
      <c r="X478" s="14"/>
      <c r="Y478" s="14"/>
      <c r="Z478" s="14"/>
      <c r="AA478" s="14"/>
      <c r="AB478" s="14"/>
      <c r="AC478" s="14"/>
      <c r="AD478" s="14"/>
      <c r="AE478" s="14"/>
      <c r="AT478" s="244" t="s">
        <v>159</v>
      </c>
      <c r="AU478" s="244" t="s">
        <v>153</v>
      </c>
      <c r="AV478" s="14" t="s">
        <v>153</v>
      </c>
      <c r="AW478" s="14" t="s">
        <v>35</v>
      </c>
      <c r="AX478" s="14" t="s">
        <v>73</v>
      </c>
      <c r="AY478" s="244" t="s">
        <v>143</v>
      </c>
    </row>
    <row r="479" s="15" customFormat="1">
      <c r="A479" s="15"/>
      <c r="B479" s="245"/>
      <c r="C479" s="246"/>
      <c r="D479" s="218" t="s">
        <v>159</v>
      </c>
      <c r="E479" s="247" t="s">
        <v>19</v>
      </c>
      <c r="F479" s="248" t="s">
        <v>179</v>
      </c>
      <c r="G479" s="246"/>
      <c r="H479" s="249">
        <v>75.25</v>
      </c>
      <c r="I479" s="250"/>
      <c r="J479" s="246"/>
      <c r="K479" s="246"/>
      <c r="L479" s="251"/>
      <c r="M479" s="252"/>
      <c r="N479" s="253"/>
      <c r="O479" s="253"/>
      <c r="P479" s="253"/>
      <c r="Q479" s="253"/>
      <c r="R479" s="253"/>
      <c r="S479" s="253"/>
      <c r="T479" s="254"/>
      <c r="U479" s="15"/>
      <c r="V479" s="15"/>
      <c r="W479" s="15"/>
      <c r="X479" s="15"/>
      <c r="Y479" s="15"/>
      <c r="Z479" s="15"/>
      <c r="AA479" s="15"/>
      <c r="AB479" s="15"/>
      <c r="AC479" s="15"/>
      <c r="AD479" s="15"/>
      <c r="AE479" s="15"/>
      <c r="AT479" s="255" t="s">
        <v>159</v>
      </c>
      <c r="AU479" s="255" t="s">
        <v>153</v>
      </c>
      <c r="AV479" s="15" t="s">
        <v>152</v>
      </c>
      <c r="AW479" s="15" t="s">
        <v>35</v>
      </c>
      <c r="AX479" s="15" t="s">
        <v>81</v>
      </c>
      <c r="AY479" s="255" t="s">
        <v>143</v>
      </c>
    </row>
    <row r="480" s="2" customFormat="1" ht="24.15" customHeight="1">
      <c r="A480" s="39"/>
      <c r="B480" s="40"/>
      <c r="C480" s="256" t="s">
        <v>400</v>
      </c>
      <c r="D480" s="256" t="s">
        <v>191</v>
      </c>
      <c r="E480" s="257" t="s">
        <v>401</v>
      </c>
      <c r="F480" s="258" t="s">
        <v>402</v>
      </c>
      <c r="G480" s="259" t="s">
        <v>264</v>
      </c>
      <c r="H480" s="260">
        <v>79.013000000000005</v>
      </c>
      <c r="I480" s="261"/>
      <c r="J480" s="262">
        <f>ROUND(I480*H480,2)</f>
        <v>0</v>
      </c>
      <c r="K480" s="258" t="s">
        <v>151</v>
      </c>
      <c r="L480" s="263"/>
      <c r="M480" s="264" t="s">
        <v>19</v>
      </c>
      <c r="N480" s="265" t="s">
        <v>45</v>
      </c>
      <c r="O480" s="85"/>
      <c r="P480" s="214">
        <f>O480*H480</f>
        <v>0</v>
      </c>
      <c r="Q480" s="214">
        <v>0.00012</v>
      </c>
      <c r="R480" s="214">
        <f>Q480*H480</f>
        <v>0.0094815600000000017</v>
      </c>
      <c r="S480" s="214">
        <v>0</v>
      </c>
      <c r="T480" s="215">
        <f>S480*H480</f>
        <v>0</v>
      </c>
      <c r="U480" s="39"/>
      <c r="V480" s="39"/>
      <c r="W480" s="39"/>
      <c r="X480" s="39"/>
      <c r="Y480" s="39"/>
      <c r="Z480" s="39"/>
      <c r="AA480" s="39"/>
      <c r="AB480" s="39"/>
      <c r="AC480" s="39"/>
      <c r="AD480" s="39"/>
      <c r="AE480" s="39"/>
      <c r="AR480" s="216" t="s">
        <v>194</v>
      </c>
      <c r="AT480" s="216" t="s">
        <v>191</v>
      </c>
      <c r="AU480" s="216" t="s">
        <v>153</v>
      </c>
      <c r="AY480" s="18" t="s">
        <v>143</v>
      </c>
      <c r="BE480" s="217">
        <f>IF(N480="základní",J480,0)</f>
        <v>0</v>
      </c>
      <c r="BF480" s="217">
        <f>IF(N480="snížená",J480,0)</f>
        <v>0</v>
      </c>
      <c r="BG480" s="217">
        <f>IF(N480="zákl. přenesená",J480,0)</f>
        <v>0</v>
      </c>
      <c r="BH480" s="217">
        <f>IF(N480="sníž. přenesená",J480,0)</f>
        <v>0</v>
      </c>
      <c r="BI480" s="217">
        <f>IF(N480="nulová",J480,0)</f>
        <v>0</v>
      </c>
      <c r="BJ480" s="18" t="s">
        <v>153</v>
      </c>
      <c r="BK480" s="217">
        <f>ROUND(I480*H480,2)</f>
        <v>0</v>
      </c>
      <c r="BL480" s="18" t="s">
        <v>152</v>
      </c>
      <c r="BM480" s="216" t="s">
        <v>403</v>
      </c>
    </row>
    <row r="481" s="2" customFormat="1">
      <c r="A481" s="39"/>
      <c r="B481" s="40"/>
      <c r="C481" s="41"/>
      <c r="D481" s="218" t="s">
        <v>155</v>
      </c>
      <c r="E481" s="41"/>
      <c r="F481" s="219" t="s">
        <v>402</v>
      </c>
      <c r="G481" s="41"/>
      <c r="H481" s="41"/>
      <c r="I481" s="220"/>
      <c r="J481" s="41"/>
      <c r="K481" s="41"/>
      <c r="L481" s="45"/>
      <c r="M481" s="221"/>
      <c r="N481" s="222"/>
      <c r="O481" s="85"/>
      <c r="P481" s="85"/>
      <c r="Q481" s="85"/>
      <c r="R481" s="85"/>
      <c r="S481" s="85"/>
      <c r="T481" s="86"/>
      <c r="U481" s="39"/>
      <c r="V481" s="39"/>
      <c r="W481" s="39"/>
      <c r="X481" s="39"/>
      <c r="Y481" s="39"/>
      <c r="Z481" s="39"/>
      <c r="AA481" s="39"/>
      <c r="AB481" s="39"/>
      <c r="AC481" s="39"/>
      <c r="AD481" s="39"/>
      <c r="AE481" s="39"/>
      <c r="AT481" s="18" t="s">
        <v>155</v>
      </c>
      <c r="AU481" s="18" t="s">
        <v>153</v>
      </c>
    </row>
    <row r="482" s="14" customFormat="1">
      <c r="A482" s="14"/>
      <c r="B482" s="234"/>
      <c r="C482" s="235"/>
      <c r="D482" s="218" t="s">
        <v>159</v>
      </c>
      <c r="E482" s="235"/>
      <c r="F482" s="237" t="s">
        <v>404</v>
      </c>
      <c r="G482" s="235"/>
      <c r="H482" s="238">
        <v>79.013000000000005</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159</v>
      </c>
      <c r="AU482" s="244" t="s">
        <v>153</v>
      </c>
      <c r="AV482" s="14" t="s">
        <v>153</v>
      </c>
      <c r="AW482" s="14" t="s">
        <v>4</v>
      </c>
      <c r="AX482" s="14" t="s">
        <v>81</v>
      </c>
      <c r="AY482" s="244" t="s">
        <v>143</v>
      </c>
    </row>
    <row r="483" s="2" customFormat="1" ht="24.15" customHeight="1">
      <c r="A483" s="39"/>
      <c r="B483" s="40"/>
      <c r="C483" s="205" t="s">
        <v>405</v>
      </c>
      <c r="D483" s="205" t="s">
        <v>147</v>
      </c>
      <c r="E483" s="206" t="s">
        <v>406</v>
      </c>
      <c r="F483" s="207" t="s">
        <v>407</v>
      </c>
      <c r="G483" s="208" t="s">
        <v>150</v>
      </c>
      <c r="H483" s="209">
        <v>385.63799999999998</v>
      </c>
      <c r="I483" s="210"/>
      <c r="J483" s="211">
        <f>ROUND(I483*H483,2)</f>
        <v>0</v>
      </c>
      <c r="K483" s="207" t="s">
        <v>151</v>
      </c>
      <c r="L483" s="45"/>
      <c r="M483" s="212" t="s">
        <v>19</v>
      </c>
      <c r="N483" s="213" t="s">
        <v>45</v>
      </c>
      <c r="O483" s="85"/>
      <c r="P483" s="214">
        <f>O483*H483</f>
        <v>0</v>
      </c>
      <c r="Q483" s="214">
        <v>0.0040800000000000003</v>
      </c>
      <c r="R483" s="214">
        <f>Q483*H483</f>
        <v>1.5734030400000001</v>
      </c>
      <c r="S483" s="214">
        <v>0</v>
      </c>
      <c r="T483" s="215">
        <f>S483*H483</f>
        <v>0</v>
      </c>
      <c r="U483" s="39"/>
      <c r="V483" s="39"/>
      <c r="W483" s="39"/>
      <c r="X483" s="39"/>
      <c r="Y483" s="39"/>
      <c r="Z483" s="39"/>
      <c r="AA483" s="39"/>
      <c r="AB483" s="39"/>
      <c r="AC483" s="39"/>
      <c r="AD483" s="39"/>
      <c r="AE483" s="39"/>
      <c r="AR483" s="216" t="s">
        <v>152</v>
      </c>
      <c r="AT483" s="216" t="s">
        <v>147</v>
      </c>
      <c r="AU483" s="216" t="s">
        <v>153</v>
      </c>
      <c r="AY483" s="18" t="s">
        <v>143</v>
      </c>
      <c r="BE483" s="217">
        <f>IF(N483="základní",J483,0)</f>
        <v>0</v>
      </c>
      <c r="BF483" s="217">
        <f>IF(N483="snížená",J483,0)</f>
        <v>0</v>
      </c>
      <c r="BG483" s="217">
        <f>IF(N483="zákl. přenesená",J483,0)</f>
        <v>0</v>
      </c>
      <c r="BH483" s="217">
        <f>IF(N483="sníž. přenesená",J483,0)</f>
        <v>0</v>
      </c>
      <c r="BI483" s="217">
        <f>IF(N483="nulová",J483,0)</f>
        <v>0</v>
      </c>
      <c r="BJ483" s="18" t="s">
        <v>153</v>
      </c>
      <c r="BK483" s="217">
        <f>ROUND(I483*H483,2)</f>
        <v>0</v>
      </c>
      <c r="BL483" s="18" t="s">
        <v>152</v>
      </c>
      <c r="BM483" s="216" t="s">
        <v>408</v>
      </c>
    </row>
    <row r="484" s="2" customFormat="1">
      <c r="A484" s="39"/>
      <c r="B484" s="40"/>
      <c r="C484" s="41"/>
      <c r="D484" s="218" t="s">
        <v>155</v>
      </c>
      <c r="E484" s="41"/>
      <c r="F484" s="219" t="s">
        <v>409</v>
      </c>
      <c r="G484" s="41"/>
      <c r="H484" s="41"/>
      <c r="I484" s="220"/>
      <c r="J484" s="41"/>
      <c r="K484" s="41"/>
      <c r="L484" s="45"/>
      <c r="M484" s="221"/>
      <c r="N484" s="222"/>
      <c r="O484" s="85"/>
      <c r="P484" s="85"/>
      <c r="Q484" s="85"/>
      <c r="R484" s="85"/>
      <c r="S484" s="85"/>
      <c r="T484" s="86"/>
      <c r="U484" s="39"/>
      <c r="V484" s="39"/>
      <c r="W484" s="39"/>
      <c r="X484" s="39"/>
      <c r="Y484" s="39"/>
      <c r="Z484" s="39"/>
      <c r="AA484" s="39"/>
      <c r="AB484" s="39"/>
      <c r="AC484" s="39"/>
      <c r="AD484" s="39"/>
      <c r="AE484" s="39"/>
      <c r="AT484" s="18" t="s">
        <v>155</v>
      </c>
      <c r="AU484" s="18" t="s">
        <v>153</v>
      </c>
    </row>
    <row r="485" s="13" customFormat="1">
      <c r="A485" s="13"/>
      <c r="B485" s="224"/>
      <c r="C485" s="225"/>
      <c r="D485" s="218" t="s">
        <v>159</v>
      </c>
      <c r="E485" s="226" t="s">
        <v>19</v>
      </c>
      <c r="F485" s="227" t="s">
        <v>206</v>
      </c>
      <c r="G485" s="225"/>
      <c r="H485" s="226" t="s">
        <v>19</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159</v>
      </c>
      <c r="AU485" s="233" t="s">
        <v>153</v>
      </c>
      <c r="AV485" s="13" t="s">
        <v>81</v>
      </c>
      <c r="AW485" s="13" t="s">
        <v>35</v>
      </c>
      <c r="AX485" s="13" t="s">
        <v>73</v>
      </c>
      <c r="AY485" s="233" t="s">
        <v>143</v>
      </c>
    </row>
    <row r="486" s="14" customFormat="1">
      <c r="A486" s="14"/>
      <c r="B486" s="234"/>
      <c r="C486" s="235"/>
      <c r="D486" s="218" t="s">
        <v>159</v>
      </c>
      <c r="E486" s="236" t="s">
        <v>19</v>
      </c>
      <c r="F486" s="237" t="s">
        <v>207</v>
      </c>
      <c r="G486" s="235"/>
      <c r="H486" s="238">
        <v>49.799999999999997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159</v>
      </c>
      <c r="AU486" s="244" t="s">
        <v>153</v>
      </c>
      <c r="AV486" s="14" t="s">
        <v>153</v>
      </c>
      <c r="AW486" s="14" t="s">
        <v>35</v>
      </c>
      <c r="AX486" s="14" t="s">
        <v>73</v>
      </c>
      <c r="AY486" s="244" t="s">
        <v>143</v>
      </c>
    </row>
    <row r="487" s="13" customFormat="1">
      <c r="A487" s="13"/>
      <c r="B487" s="224"/>
      <c r="C487" s="225"/>
      <c r="D487" s="218" t="s">
        <v>159</v>
      </c>
      <c r="E487" s="226" t="s">
        <v>19</v>
      </c>
      <c r="F487" s="227" t="s">
        <v>208</v>
      </c>
      <c r="G487" s="225"/>
      <c r="H487" s="226" t="s">
        <v>19</v>
      </c>
      <c r="I487" s="228"/>
      <c r="J487" s="225"/>
      <c r="K487" s="225"/>
      <c r="L487" s="229"/>
      <c r="M487" s="230"/>
      <c r="N487" s="231"/>
      <c r="O487" s="231"/>
      <c r="P487" s="231"/>
      <c r="Q487" s="231"/>
      <c r="R487" s="231"/>
      <c r="S487" s="231"/>
      <c r="T487" s="232"/>
      <c r="U487" s="13"/>
      <c r="V487" s="13"/>
      <c r="W487" s="13"/>
      <c r="X487" s="13"/>
      <c r="Y487" s="13"/>
      <c r="Z487" s="13"/>
      <c r="AA487" s="13"/>
      <c r="AB487" s="13"/>
      <c r="AC487" s="13"/>
      <c r="AD487" s="13"/>
      <c r="AE487" s="13"/>
      <c r="AT487" s="233" t="s">
        <v>159</v>
      </c>
      <c r="AU487" s="233" t="s">
        <v>153</v>
      </c>
      <c r="AV487" s="13" t="s">
        <v>81</v>
      </c>
      <c r="AW487" s="13" t="s">
        <v>35</v>
      </c>
      <c r="AX487" s="13" t="s">
        <v>73</v>
      </c>
      <c r="AY487" s="233" t="s">
        <v>143</v>
      </c>
    </row>
    <row r="488" s="14" customFormat="1">
      <c r="A488" s="14"/>
      <c r="B488" s="234"/>
      <c r="C488" s="235"/>
      <c r="D488" s="218" t="s">
        <v>159</v>
      </c>
      <c r="E488" s="236" t="s">
        <v>19</v>
      </c>
      <c r="F488" s="237" t="s">
        <v>209</v>
      </c>
      <c r="G488" s="235"/>
      <c r="H488" s="238">
        <v>314.375</v>
      </c>
      <c r="I488" s="239"/>
      <c r="J488" s="235"/>
      <c r="K488" s="235"/>
      <c r="L488" s="240"/>
      <c r="M488" s="241"/>
      <c r="N488" s="242"/>
      <c r="O488" s="242"/>
      <c r="P488" s="242"/>
      <c r="Q488" s="242"/>
      <c r="R488" s="242"/>
      <c r="S488" s="242"/>
      <c r="T488" s="243"/>
      <c r="U488" s="14"/>
      <c r="V488" s="14"/>
      <c r="W488" s="14"/>
      <c r="X488" s="14"/>
      <c r="Y488" s="14"/>
      <c r="Z488" s="14"/>
      <c r="AA488" s="14"/>
      <c r="AB488" s="14"/>
      <c r="AC488" s="14"/>
      <c r="AD488" s="14"/>
      <c r="AE488" s="14"/>
      <c r="AT488" s="244" t="s">
        <v>159</v>
      </c>
      <c r="AU488" s="244" t="s">
        <v>153</v>
      </c>
      <c r="AV488" s="14" t="s">
        <v>153</v>
      </c>
      <c r="AW488" s="14" t="s">
        <v>35</v>
      </c>
      <c r="AX488" s="14" t="s">
        <v>73</v>
      </c>
      <c r="AY488" s="244" t="s">
        <v>143</v>
      </c>
    </row>
    <row r="489" s="13" customFormat="1">
      <c r="A489" s="13"/>
      <c r="B489" s="224"/>
      <c r="C489" s="225"/>
      <c r="D489" s="218" t="s">
        <v>159</v>
      </c>
      <c r="E489" s="226" t="s">
        <v>19</v>
      </c>
      <c r="F489" s="227" t="s">
        <v>210</v>
      </c>
      <c r="G489" s="225"/>
      <c r="H489" s="226" t="s">
        <v>19</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159</v>
      </c>
      <c r="AU489" s="233" t="s">
        <v>153</v>
      </c>
      <c r="AV489" s="13" t="s">
        <v>81</v>
      </c>
      <c r="AW489" s="13" t="s">
        <v>35</v>
      </c>
      <c r="AX489" s="13" t="s">
        <v>73</v>
      </c>
      <c r="AY489" s="233" t="s">
        <v>143</v>
      </c>
    </row>
    <row r="490" s="14" customFormat="1">
      <c r="A490" s="14"/>
      <c r="B490" s="234"/>
      <c r="C490" s="235"/>
      <c r="D490" s="218" t="s">
        <v>159</v>
      </c>
      <c r="E490" s="236" t="s">
        <v>19</v>
      </c>
      <c r="F490" s="237" t="s">
        <v>211</v>
      </c>
      <c r="G490" s="235"/>
      <c r="H490" s="238">
        <v>-20.25</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159</v>
      </c>
      <c r="AU490" s="244" t="s">
        <v>153</v>
      </c>
      <c r="AV490" s="14" t="s">
        <v>153</v>
      </c>
      <c r="AW490" s="14" t="s">
        <v>35</v>
      </c>
      <c r="AX490" s="14" t="s">
        <v>73</v>
      </c>
      <c r="AY490" s="244" t="s">
        <v>143</v>
      </c>
    </row>
    <row r="491" s="14" customFormat="1">
      <c r="A491" s="14"/>
      <c r="B491" s="234"/>
      <c r="C491" s="235"/>
      <c r="D491" s="218" t="s">
        <v>159</v>
      </c>
      <c r="E491" s="236" t="s">
        <v>19</v>
      </c>
      <c r="F491" s="237" t="s">
        <v>212</v>
      </c>
      <c r="G491" s="235"/>
      <c r="H491" s="238">
        <v>-13.5</v>
      </c>
      <c r="I491" s="239"/>
      <c r="J491" s="235"/>
      <c r="K491" s="235"/>
      <c r="L491" s="240"/>
      <c r="M491" s="241"/>
      <c r="N491" s="242"/>
      <c r="O491" s="242"/>
      <c r="P491" s="242"/>
      <c r="Q491" s="242"/>
      <c r="R491" s="242"/>
      <c r="S491" s="242"/>
      <c r="T491" s="243"/>
      <c r="U491" s="14"/>
      <c r="V491" s="14"/>
      <c r="W491" s="14"/>
      <c r="X491" s="14"/>
      <c r="Y491" s="14"/>
      <c r="Z491" s="14"/>
      <c r="AA491" s="14"/>
      <c r="AB491" s="14"/>
      <c r="AC491" s="14"/>
      <c r="AD491" s="14"/>
      <c r="AE491" s="14"/>
      <c r="AT491" s="244" t="s">
        <v>159</v>
      </c>
      <c r="AU491" s="244" t="s">
        <v>153</v>
      </c>
      <c r="AV491" s="14" t="s">
        <v>153</v>
      </c>
      <c r="AW491" s="14" t="s">
        <v>35</v>
      </c>
      <c r="AX491" s="14" t="s">
        <v>73</v>
      </c>
      <c r="AY491" s="244" t="s">
        <v>143</v>
      </c>
    </row>
    <row r="492" s="14" customFormat="1">
      <c r="A492" s="14"/>
      <c r="B492" s="234"/>
      <c r="C492" s="235"/>
      <c r="D492" s="218" t="s">
        <v>159</v>
      </c>
      <c r="E492" s="236" t="s">
        <v>19</v>
      </c>
      <c r="F492" s="237" t="s">
        <v>213</v>
      </c>
      <c r="G492" s="235"/>
      <c r="H492" s="238">
        <v>-11.25</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159</v>
      </c>
      <c r="AU492" s="244" t="s">
        <v>153</v>
      </c>
      <c r="AV492" s="14" t="s">
        <v>153</v>
      </c>
      <c r="AW492" s="14" t="s">
        <v>35</v>
      </c>
      <c r="AX492" s="14" t="s">
        <v>73</v>
      </c>
      <c r="AY492" s="244" t="s">
        <v>143</v>
      </c>
    </row>
    <row r="493" s="14" customFormat="1">
      <c r="A493" s="14"/>
      <c r="B493" s="234"/>
      <c r="C493" s="235"/>
      <c r="D493" s="218" t="s">
        <v>159</v>
      </c>
      <c r="E493" s="236" t="s">
        <v>19</v>
      </c>
      <c r="F493" s="237" t="s">
        <v>214</v>
      </c>
      <c r="G493" s="235"/>
      <c r="H493" s="238">
        <v>-0.81000000000000005</v>
      </c>
      <c r="I493" s="239"/>
      <c r="J493" s="235"/>
      <c r="K493" s="235"/>
      <c r="L493" s="240"/>
      <c r="M493" s="241"/>
      <c r="N493" s="242"/>
      <c r="O493" s="242"/>
      <c r="P493" s="242"/>
      <c r="Q493" s="242"/>
      <c r="R493" s="242"/>
      <c r="S493" s="242"/>
      <c r="T493" s="243"/>
      <c r="U493" s="14"/>
      <c r="V493" s="14"/>
      <c r="W493" s="14"/>
      <c r="X493" s="14"/>
      <c r="Y493" s="14"/>
      <c r="Z493" s="14"/>
      <c r="AA493" s="14"/>
      <c r="AB493" s="14"/>
      <c r="AC493" s="14"/>
      <c r="AD493" s="14"/>
      <c r="AE493" s="14"/>
      <c r="AT493" s="244" t="s">
        <v>159</v>
      </c>
      <c r="AU493" s="244" t="s">
        <v>153</v>
      </c>
      <c r="AV493" s="14" t="s">
        <v>153</v>
      </c>
      <c r="AW493" s="14" t="s">
        <v>35</v>
      </c>
      <c r="AX493" s="14" t="s">
        <v>73</v>
      </c>
      <c r="AY493" s="244" t="s">
        <v>143</v>
      </c>
    </row>
    <row r="494" s="14" customFormat="1">
      <c r="A494" s="14"/>
      <c r="B494" s="234"/>
      <c r="C494" s="235"/>
      <c r="D494" s="218" t="s">
        <v>159</v>
      </c>
      <c r="E494" s="236" t="s">
        <v>19</v>
      </c>
      <c r="F494" s="237" t="s">
        <v>215</v>
      </c>
      <c r="G494" s="235"/>
      <c r="H494" s="238">
        <v>-5.5199999999999996</v>
      </c>
      <c r="I494" s="239"/>
      <c r="J494" s="235"/>
      <c r="K494" s="235"/>
      <c r="L494" s="240"/>
      <c r="M494" s="241"/>
      <c r="N494" s="242"/>
      <c r="O494" s="242"/>
      <c r="P494" s="242"/>
      <c r="Q494" s="242"/>
      <c r="R494" s="242"/>
      <c r="S494" s="242"/>
      <c r="T494" s="243"/>
      <c r="U494" s="14"/>
      <c r="V494" s="14"/>
      <c r="W494" s="14"/>
      <c r="X494" s="14"/>
      <c r="Y494" s="14"/>
      <c r="Z494" s="14"/>
      <c r="AA494" s="14"/>
      <c r="AB494" s="14"/>
      <c r="AC494" s="14"/>
      <c r="AD494" s="14"/>
      <c r="AE494" s="14"/>
      <c r="AT494" s="244" t="s">
        <v>159</v>
      </c>
      <c r="AU494" s="244" t="s">
        <v>153</v>
      </c>
      <c r="AV494" s="14" t="s">
        <v>153</v>
      </c>
      <c r="AW494" s="14" t="s">
        <v>35</v>
      </c>
      <c r="AX494" s="14" t="s">
        <v>73</v>
      </c>
      <c r="AY494" s="244" t="s">
        <v>143</v>
      </c>
    </row>
    <row r="495" s="14" customFormat="1">
      <c r="A495" s="14"/>
      <c r="B495" s="234"/>
      <c r="C495" s="235"/>
      <c r="D495" s="218" t="s">
        <v>159</v>
      </c>
      <c r="E495" s="236" t="s">
        <v>19</v>
      </c>
      <c r="F495" s="237" t="s">
        <v>216</v>
      </c>
      <c r="G495" s="235"/>
      <c r="H495" s="238">
        <v>-1.125</v>
      </c>
      <c r="I495" s="239"/>
      <c r="J495" s="235"/>
      <c r="K495" s="235"/>
      <c r="L495" s="240"/>
      <c r="M495" s="241"/>
      <c r="N495" s="242"/>
      <c r="O495" s="242"/>
      <c r="P495" s="242"/>
      <c r="Q495" s="242"/>
      <c r="R495" s="242"/>
      <c r="S495" s="242"/>
      <c r="T495" s="243"/>
      <c r="U495" s="14"/>
      <c r="V495" s="14"/>
      <c r="W495" s="14"/>
      <c r="X495" s="14"/>
      <c r="Y495" s="14"/>
      <c r="Z495" s="14"/>
      <c r="AA495" s="14"/>
      <c r="AB495" s="14"/>
      <c r="AC495" s="14"/>
      <c r="AD495" s="14"/>
      <c r="AE495" s="14"/>
      <c r="AT495" s="244" t="s">
        <v>159</v>
      </c>
      <c r="AU495" s="244" t="s">
        <v>153</v>
      </c>
      <c r="AV495" s="14" t="s">
        <v>153</v>
      </c>
      <c r="AW495" s="14" t="s">
        <v>35</v>
      </c>
      <c r="AX495" s="14" t="s">
        <v>73</v>
      </c>
      <c r="AY495" s="244" t="s">
        <v>143</v>
      </c>
    </row>
    <row r="496" s="13" customFormat="1">
      <c r="A496" s="13"/>
      <c r="B496" s="224"/>
      <c r="C496" s="225"/>
      <c r="D496" s="218" t="s">
        <v>159</v>
      </c>
      <c r="E496" s="226" t="s">
        <v>19</v>
      </c>
      <c r="F496" s="227" t="s">
        <v>217</v>
      </c>
      <c r="G496" s="225"/>
      <c r="H496" s="226" t="s">
        <v>19</v>
      </c>
      <c r="I496" s="228"/>
      <c r="J496" s="225"/>
      <c r="K496" s="225"/>
      <c r="L496" s="229"/>
      <c r="M496" s="230"/>
      <c r="N496" s="231"/>
      <c r="O496" s="231"/>
      <c r="P496" s="231"/>
      <c r="Q496" s="231"/>
      <c r="R496" s="231"/>
      <c r="S496" s="231"/>
      <c r="T496" s="232"/>
      <c r="U496" s="13"/>
      <c r="V496" s="13"/>
      <c r="W496" s="13"/>
      <c r="X496" s="13"/>
      <c r="Y496" s="13"/>
      <c r="Z496" s="13"/>
      <c r="AA496" s="13"/>
      <c r="AB496" s="13"/>
      <c r="AC496" s="13"/>
      <c r="AD496" s="13"/>
      <c r="AE496" s="13"/>
      <c r="AT496" s="233" t="s">
        <v>159</v>
      </c>
      <c r="AU496" s="233" t="s">
        <v>153</v>
      </c>
      <c r="AV496" s="13" t="s">
        <v>81</v>
      </c>
      <c r="AW496" s="13" t="s">
        <v>35</v>
      </c>
      <c r="AX496" s="13" t="s">
        <v>73</v>
      </c>
      <c r="AY496" s="233" t="s">
        <v>143</v>
      </c>
    </row>
    <row r="497" s="14" customFormat="1">
      <c r="A497" s="14"/>
      <c r="B497" s="234"/>
      <c r="C497" s="235"/>
      <c r="D497" s="218" t="s">
        <v>159</v>
      </c>
      <c r="E497" s="236" t="s">
        <v>19</v>
      </c>
      <c r="F497" s="237" t="s">
        <v>218</v>
      </c>
      <c r="G497" s="235"/>
      <c r="H497" s="238">
        <v>2.6000000000000001</v>
      </c>
      <c r="I497" s="239"/>
      <c r="J497" s="235"/>
      <c r="K497" s="235"/>
      <c r="L497" s="240"/>
      <c r="M497" s="241"/>
      <c r="N497" s="242"/>
      <c r="O497" s="242"/>
      <c r="P497" s="242"/>
      <c r="Q497" s="242"/>
      <c r="R497" s="242"/>
      <c r="S497" s="242"/>
      <c r="T497" s="243"/>
      <c r="U497" s="14"/>
      <c r="V497" s="14"/>
      <c r="W497" s="14"/>
      <c r="X497" s="14"/>
      <c r="Y497" s="14"/>
      <c r="Z497" s="14"/>
      <c r="AA497" s="14"/>
      <c r="AB497" s="14"/>
      <c r="AC497" s="14"/>
      <c r="AD497" s="14"/>
      <c r="AE497" s="14"/>
      <c r="AT497" s="244" t="s">
        <v>159</v>
      </c>
      <c r="AU497" s="244" t="s">
        <v>153</v>
      </c>
      <c r="AV497" s="14" t="s">
        <v>153</v>
      </c>
      <c r="AW497" s="14" t="s">
        <v>35</v>
      </c>
      <c r="AX497" s="14" t="s">
        <v>73</v>
      </c>
      <c r="AY497" s="244" t="s">
        <v>143</v>
      </c>
    </row>
    <row r="498" s="13" customFormat="1">
      <c r="A498" s="13"/>
      <c r="B498" s="224"/>
      <c r="C498" s="225"/>
      <c r="D498" s="218" t="s">
        <v>159</v>
      </c>
      <c r="E498" s="226" t="s">
        <v>19</v>
      </c>
      <c r="F498" s="227" t="s">
        <v>219</v>
      </c>
      <c r="G498" s="225"/>
      <c r="H498" s="226" t="s">
        <v>19</v>
      </c>
      <c r="I498" s="228"/>
      <c r="J498" s="225"/>
      <c r="K498" s="225"/>
      <c r="L498" s="229"/>
      <c r="M498" s="230"/>
      <c r="N498" s="231"/>
      <c r="O498" s="231"/>
      <c r="P498" s="231"/>
      <c r="Q498" s="231"/>
      <c r="R498" s="231"/>
      <c r="S498" s="231"/>
      <c r="T498" s="232"/>
      <c r="U498" s="13"/>
      <c r="V498" s="13"/>
      <c r="W498" s="13"/>
      <c r="X498" s="13"/>
      <c r="Y498" s="13"/>
      <c r="Z498" s="13"/>
      <c r="AA498" s="13"/>
      <c r="AB498" s="13"/>
      <c r="AC498" s="13"/>
      <c r="AD498" s="13"/>
      <c r="AE498" s="13"/>
      <c r="AT498" s="233" t="s">
        <v>159</v>
      </c>
      <c r="AU498" s="233" t="s">
        <v>153</v>
      </c>
      <c r="AV498" s="13" t="s">
        <v>81</v>
      </c>
      <c r="AW498" s="13" t="s">
        <v>35</v>
      </c>
      <c r="AX498" s="13" t="s">
        <v>73</v>
      </c>
      <c r="AY498" s="233" t="s">
        <v>143</v>
      </c>
    </row>
    <row r="499" s="14" customFormat="1">
      <c r="A499" s="14"/>
      <c r="B499" s="234"/>
      <c r="C499" s="235"/>
      <c r="D499" s="218" t="s">
        <v>159</v>
      </c>
      <c r="E499" s="236" t="s">
        <v>19</v>
      </c>
      <c r="F499" s="237" t="s">
        <v>220</v>
      </c>
      <c r="G499" s="235"/>
      <c r="H499" s="238">
        <v>1.2</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159</v>
      </c>
      <c r="AU499" s="244" t="s">
        <v>153</v>
      </c>
      <c r="AV499" s="14" t="s">
        <v>153</v>
      </c>
      <c r="AW499" s="14" t="s">
        <v>35</v>
      </c>
      <c r="AX499" s="14" t="s">
        <v>73</v>
      </c>
      <c r="AY499" s="244" t="s">
        <v>143</v>
      </c>
    </row>
    <row r="500" s="13" customFormat="1">
      <c r="A500" s="13"/>
      <c r="B500" s="224"/>
      <c r="C500" s="225"/>
      <c r="D500" s="218" t="s">
        <v>159</v>
      </c>
      <c r="E500" s="226" t="s">
        <v>19</v>
      </c>
      <c r="F500" s="227" t="s">
        <v>221</v>
      </c>
      <c r="G500" s="225"/>
      <c r="H500" s="226" t="s">
        <v>19</v>
      </c>
      <c r="I500" s="228"/>
      <c r="J500" s="225"/>
      <c r="K500" s="225"/>
      <c r="L500" s="229"/>
      <c r="M500" s="230"/>
      <c r="N500" s="231"/>
      <c r="O500" s="231"/>
      <c r="P500" s="231"/>
      <c r="Q500" s="231"/>
      <c r="R500" s="231"/>
      <c r="S500" s="231"/>
      <c r="T500" s="232"/>
      <c r="U500" s="13"/>
      <c r="V500" s="13"/>
      <c r="W500" s="13"/>
      <c r="X500" s="13"/>
      <c r="Y500" s="13"/>
      <c r="Z500" s="13"/>
      <c r="AA500" s="13"/>
      <c r="AB500" s="13"/>
      <c r="AC500" s="13"/>
      <c r="AD500" s="13"/>
      <c r="AE500" s="13"/>
      <c r="AT500" s="233" t="s">
        <v>159</v>
      </c>
      <c r="AU500" s="233" t="s">
        <v>153</v>
      </c>
      <c r="AV500" s="13" t="s">
        <v>81</v>
      </c>
      <c r="AW500" s="13" t="s">
        <v>35</v>
      </c>
      <c r="AX500" s="13" t="s">
        <v>73</v>
      </c>
      <c r="AY500" s="233" t="s">
        <v>143</v>
      </c>
    </row>
    <row r="501" s="14" customFormat="1">
      <c r="A501" s="14"/>
      <c r="B501" s="234"/>
      <c r="C501" s="235"/>
      <c r="D501" s="218" t="s">
        <v>159</v>
      </c>
      <c r="E501" s="236" t="s">
        <v>19</v>
      </c>
      <c r="F501" s="237" t="s">
        <v>222</v>
      </c>
      <c r="G501" s="235"/>
      <c r="H501" s="238">
        <v>1.5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159</v>
      </c>
      <c r="AU501" s="244" t="s">
        <v>153</v>
      </c>
      <c r="AV501" s="14" t="s">
        <v>153</v>
      </c>
      <c r="AW501" s="14" t="s">
        <v>35</v>
      </c>
      <c r="AX501" s="14" t="s">
        <v>73</v>
      </c>
      <c r="AY501" s="244" t="s">
        <v>143</v>
      </c>
    </row>
    <row r="502" s="13" customFormat="1">
      <c r="A502" s="13"/>
      <c r="B502" s="224"/>
      <c r="C502" s="225"/>
      <c r="D502" s="218" t="s">
        <v>159</v>
      </c>
      <c r="E502" s="226" t="s">
        <v>19</v>
      </c>
      <c r="F502" s="227" t="s">
        <v>223</v>
      </c>
      <c r="G502" s="225"/>
      <c r="H502" s="226" t="s">
        <v>19</v>
      </c>
      <c r="I502" s="228"/>
      <c r="J502" s="225"/>
      <c r="K502" s="225"/>
      <c r="L502" s="229"/>
      <c r="M502" s="230"/>
      <c r="N502" s="231"/>
      <c r="O502" s="231"/>
      <c r="P502" s="231"/>
      <c r="Q502" s="231"/>
      <c r="R502" s="231"/>
      <c r="S502" s="231"/>
      <c r="T502" s="232"/>
      <c r="U502" s="13"/>
      <c r="V502" s="13"/>
      <c r="W502" s="13"/>
      <c r="X502" s="13"/>
      <c r="Y502" s="13"/>
      <c r="Z502" s="13"/>
      <c r="AA502" s="13"/>
      <c r="AB502" s="13"/>
      <c r="AC502" s="13"/>
      <c r="AD502" s="13"/>
      <c r="AE502" s="13"/>
      <c r="AT502" s="233" t="s">
        <v>159</v>
      </c>
      <c r="AU502" s="233" t="s">
        <v>153</v>
      </c>
      <c r="AV502" s="13" t="s">
        <v>81</v>
      </c>
      <c r="AW502" s="13" t="s">
        <v>35</v>
      </c>
      <c r="AX502" s="13" t="s">
        <v>73</v>
      </c>
      <c r="AY502" s="233" t="s">
        <v>143</v>
      </c>
    </row>
    <row r="503" s="14" customFormat="1">
      <c r="A503" s="14"/>
      <c r="B503" s="234"/>
      <c r="C503" s="235"/>
      <c r="D503" s="218" t="s">
        <v>159</v>
      </c>
      <c r="E503" s="236" t="s">
        <v>19</v>
      </c>
      <c r="F503" s="237" t="s">
        <v>224</v>
      </c>
      <c r="G503" s="235"/>
      <c r="H503" s="238">
        <v>7.9000000000000004</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159</v>
      </c>
      <c r="AU503" s="244" t="s">
        <v>153</v>
      </c>
      <c r="AV503" s="14" t="s">
        <v>153</v>
      </c>
      <c r="AW503" s="14" t="s">
        <v>35</v>
      </c>
      <c r="AX503" s="14" t="s">
        <v>73</v>
      </c>
      <c r="AY503" s="244" t="s">
        <v>143</v>
      </c>
    </row>
    <row r="504" s="13" customFormat="1">
      <c r="A504" s="13"/>
      <c r="B504" s="224"/>
      <c r="C504" s="225"/>
      <c r="D504" s="218" t="s">
        <v>159</v>
      </c>
      <c r="E504" s="226" t="s">
        <v>19</v>
      </c>
      <c r="F504" s="227" t="s">
        <v>210</v>
      </c>
      <c r="G504" s="225"/>
      <c r="H504" s="226" t="s">
        <v>19</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159</v>
      </c>
      <c r="AU504" s="233" t="s">
        <v>153</v>
      </c>
      <c r="AV504" s="13" t="s">
        <v>81</v>
      </c>
      <c r="AW504" s="13" t="s">
        <v>35</v>
      </c>
      <c r="AX504" s="13" t="s">
        <v>73</v>
      </c>
      <c r="AY504" s="233" t="s">
        <v>143</v>
      </c>
    </row>
    <row r="505" s="14" customFormat="1">
      <c r="A505" s="14"/>
      <c r="B505" s="234"/>
      <c r="C505" s="235"/>
      <c r="D505" s="218" t="s">
        <v>159</v>
      </c>
      <c r="E505" s="236" t="s">
        <v>19</v>
      </c>
      <c r="F505" s="237" t="s">
        <v>225</v>
      </c>
      <c r="G505" s="235"/>
      <c r="H505" s="238">
        <v>13.365</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159</v>
      </c>
      <c r="AU505" s="244" t="s">
        <v>153</v>
      </c>
      <c r="AV505" s="14" t="s">
        <v>153</v>
      </c>
      <c r="AW505" s="14" t="s">
        <v>35</v>
      </c>
      <c r="AX505" s="14" t="s">
        <v>73</v>
      </c>
      <c r="AY505" s="244" t="s">
        <v>143</v>
      </c>
    </row>
    <row r="506" s="14" customFormat="1">
      <c r="A506" s="14"/>
      <c r="B506" s="234"/>
      <c r="C506" s="235"/>
      <c r="D506" s="218" t="s">
        <v>159</v>
      </c>
      <c r="E506" s="236" t="s">
        <v>19</v>
      </c>
      <c r="F506" s="237" t="s">
        <v>226</v>
      </c>
      <c r="G506" s="235"/>
      <c r="H506" s="238">
        <v>6.9299999999999997</v>
      </c>
      <c r="I506" s="239"/>
      <c r="J506" s="235"/>
      <c r="K506" s="235"/>
      <c r="L506" s="240"/>
      <c r="M506" s="241"/>
      <c r="N506" s="242"/>
      <c r="O506" s="242"/>
      <c r="P506" s="242"/>
      <c r="Q506" s="242"/>
      <c r="R506" s="242"/>
      <c r="S506" s="242"/>
      <c r="T506" s="243"/>
      <c r="U506" s="14"/>
      <c r="V506" s="14"/>
      <c r="W506" s="14"/>
      <c r="X506" s="14"/>
      <c r="Y506" s="14"/>
      <c r="Z506" s="14"/>
      <c r="AA506" s="14"/>
      <c r="AB506" s="14"/>
      <c r="AC506" s="14"/>
      <c r="AD506" s="14"/>
      <c r="AE506" s="14"/>
      <c r="AT506" s="244" t="s">
        <v>159</v>
      </c>
      <c r="AU506" s="244" t="s">
        <v>153</v>
      </c>
      <c r="AV506" s="14" t="s">
        <v>153</v>
      </c>
      <c r="AW506" s="14" t="s">
        <v>35</v>
      </c>
      <c r="AX506" s="14" t="s">
        <v>73</v>
      </c>
      <c r="AY506" s="244" t="s">
        <v>143</v>
      </c>
    </row>
    <row r="507" s="14" customFormat="1">
      <c r="A507" s="14"/>
      <c r="B507" s="234"/>
      <c r="C507" s="235"/>
      <c r="D507" s="218" t="s">
        <v>159</v>
      </c>
      <c r="E507" s="236" t="s">
        <v>19</v>
      </c>
      <c r="F507" s="237" t="s">
        <v>227</v>
      </c>
      <c r="G507" s="235"/>
      <c r="H507" s="238">
        <v>12.375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159</v>
      </c>
      <c r="AU507" s="244" t="s">
        <v>153</v>
      </c>
      <c r="AV507" s="14" t="s">
        <v>153</v>
      </c>
      <c r="AW507" s="14" t="s">
        <v>35</v>
      </c>
      <c r="AX507" s="14" t="s">
        <v>73</v>
      </c>
      <c r="AY507" s="244" t="s">
        <v>143</v>
      </c>
    </row>
    <row r="508" s="14" customFormat="1">
      <c r="A508" s="14"/>
      <c r="B508" s="234"/>
      <c r="C508" s="235"/>
      <c r="D508" s="218" t="s">
        <v>159</v>
      </c>
      <c r="E508" s="236" t="s">
        <v>19</v>
      </c>
      <c r="F508" s="237" t="s">
        <v>228</v>
      </c>
      <c r="G508" s="235"/>
      <c r="H508" s="238">
        <v>1.782</v>
      </c>
      <c r="I508" s="239"/>
      <c r="J508" s="235"/>
      <c r="K508" s="235"/>
      <c r="L508" s="240"/>
      <c r="M508" s="241"/>
      <c r="N508" s="242"/>
      <c r="O508" s="242"/>
      <c r="P508" s="242"/>
      <c r="Q508" s="242"/>
      <c r="R508" s="242"/>
      <c r="S508" s="242"/>
      <c r="T508" s="243"/>
      <c r="U508" s="14"/>
      <c r="V508" s="14"/>
      <c r="W508" s="14"/>
      <c r="X508" s="14"/>
      <c r="Y508" s="14"/>
      <c r="Z508" s="14"/>
      <c r="AA508" s="14"/>
      <c r="AB508" s="14"/>
      <c r="AC508" s="14"/>
      <c r="AD508" s="14"/>
      <c r="AE508" s="14"/>
      <c r="AT508" s="244" t="s">
        <v>159</v>
      </c>
      <c r="AU508" s="244" t="s">
        <v>153</v>
      </c>
      <c r="AV508" s="14" t="s">
        <v>153</v>
      </c>
      <c r="AW508" s="14" t="s">
        <v>35</v>
      </c>
      <c r="AX508" s="14" t="s">
        <v>73</v>
      </c>
      <c r="AY508" s="244" t="s">
        <v>143</v>
      </c>
    </row>
    <row r="509" s="14" customFormat="1">
      <c r="A509" s="14"/>
      <c r="B509" s="234"/>
      <c r="C509" s="235"/>
      <c r="D509" s="218" t="s">
        <v>159</v>
      </c>
      <c r="E509" s="236" t="s">
        <v>19</v>
      </c>
      <c r="F509" s="237" t="s">
        <v>229</v>
      </c>
      <c r="G509" s="235"/>
      <c r="H509" s="238">
        <v>3.8279999999999998</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159</v>
      </c>
      <c r="AU509" s="244" t="s">
        <v>153</v>
      </c>
      <c r="AV509" s="14" t="s">
        <v>153</v>
      </c>
      <c r="AW509" s="14" t="s">
        <v>35</v>
      </c>
      <c r="AX509" s="14" t="s">
        <v>73</v>
      </c>
      <c r="AY509" s="244" t="s">
        <v>143</v>
      </c>
    </row>
    <row r="510" s="14" customFormat="1">
      <c r="A510" s="14"/>
      <c r="B510" s="234"/>
      <c r="C510" s="235"/>
      <c r="D510" s="218" t="s">
        <v>159</v>
      </c>
      <c r="E510" s="236" t="s">
        <v>19</v>
      </c>
      <c r="F510" s="237" t="s">
        <v>230</v>
      </c>
      <c r="G510" s="235"/>
      <c r="H510" s="238">
        <v>0.98999999999999999</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159</v>
      </c>
      <c r="AU510" s="244" t="s">
        <v>153</v>
      </c>
      <c r="AV510" s="14" t="s">
        <v>153</v>
      </c>
      <c r="AW510" s="14" t="s">
        <v>35</v>
      </c>
      <c r="AX510" s="14" t="s">
        <v>73</v>
      </c>
      <c r="AY510" s="244" t="s">
        <v>143</v>
      </c>
    </row>
    <row r="511" s="13" customFormat="1">
      <c r="A511" s="13"/>
      <c r="B511" s="224"/>
      <c r="C511" s="225"/>
      <c r="D511" s="218" t="s">
        <v>159</v>
      </c>
      <c r="E511" s="226" t="s">
        <v>19</v>
      </c>
      <c r="F511" s="227" t="s">
        <v>231</v>
      </c>
      <c r="G511" s="225"/>
      <c r="H511" s="226" t="s">
        <v>19</v>
      </c>
      <c r="I511" s="228"/>
      <c r="J511" s="225"/>
      <c r="K511" s="225"/>
      <c r="L511" s="229"/>
      <c r="M511" s="230"/>
      <c r="N511" s="231"/>
      <c r="O511" s="231"/>
      <c r="P511" s="231"/>
      <c r="Q511" s="231"/>
      <c r="R511" s="231"/>
      <c r="S511" s="231"/>
      <c r="T511" s="232"/>
      <c r="U511" s="13"/>
      <c r="V511" s="13"/>
      <c r="W511" s="13"/>
      <c r="X511" s="13"/>
      <c r="Y511" s="13"/>
      <c r="Z511" s="13"/>
      <c r="AA511" s="13"/>
      <c r="AB511" s="13"/>
      <c r="AC511" s="13"/>
      <c r="AD511" s="13"/>
      <c r="AE511" s="13"/>
      <c r="AT511" s="233" t="s">
        <v>159</v>
      </c>
      <c r="AU511" s="233" t="s">
        <v>153</v>
      </c>
      <c r="AV511" s="13" t="s">
        <v>81</v>
      </c>
      <c r="AW511" s="13" t="s">
        <v>35</v>
      </c>
      <c r="AX511" s="13" t="s">
        <v>73</v>
      </c>
      <c r="AY511" s="233" t="s">
        <v>143</v>
      </c>
    </row>
    <row r="512" s="14" customFormat="1">
      <c r="A512" s="14"/>
      <c r="B512" s="234"/>
      <c r="C512" s="235"/>
      <c r="D512" s="218" t="s">
        <v>159</v>
      </c>
      <c r="E512" s="236" t="s">
        <v>19</v>
      </c>
      <c r="F512" s="237" t="s">
        <v>232</v>
      </c>
      <c r="G512" s="235"/>
      <c r="H512" s="238">
        <v>8.0500000000000007</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159</v>
      </c>
      <c r="AU512" s="244" t="s">
        <v>153</v>
      </c>
      <c r="AV512" s="14" t="s">
        <v>153</v>
      </c>
      <c r="AW512" s="14" t="s">
        <v>35</v>
      </c>
      <c r="AX512" s="14" t="s">
        <v>73</v>
      </c>
      <c r="AY512" s="244" t="s">
        <v>143</v>
      </c>
    </row>
    <row r="513" s="13" customFormat="1">
      <c r="A513" s="13"/>
      <c r="B513" s="224"/>
      <c r="C513" s="225"/>
      <c r="D513" s="218" t="s">
        <v>159</v>
      </c>
      <c r="E513" s="226" t="s">
        <v>19</v>
      </c>
      <c r="F513" s="227" t="s">
        <v>233</v>
      </c>
      <c r="G513" s="225"/>
      <c r="H513" s="226" t="s">
        <v>19</v>
      </c>
      <c r="I513" s="228"/>
      <c r="J513" s="225"/>
      <c r="K513" s="225"/>
      <c r="L513" s="229"/>
      <c r="M513" s="230"/>
      <c r="N513" s="231"/>
      <c r="O513" s="231"/>
      <c r="P513" s="231"/>
      <c r="Q513" s="231"/>
      <c r="R513" s="231"/>
      <c r="S513" s="231"/>
      <c r="T513" s="232"/>
      <c r="U513" s="13"/>
      <c r="V513" s="13"/>
      <c r="W513" s="13"/>
      <c r="X513" s="13"/>
      <c r="Y513" s="13"/>
      <c r="Z513" s="13"/>
      <c r="AA513" s="13"/>
      <c r="AB513" s="13"/>
      <c r="AC513" s="13"/>
      <c r="AD513" s="13"/>
      <c r="AE513" s="13"/>
      <c r="AT513" s="233" t="s">
        <v>159</v>
      </c>
      <c r="AU513" s="233" t="s">
        <v>153</v>
      </c>
      <c r="AV513" s="13" t="s">
        <v>81</v>
      </c>
      <c r="AW513" s="13" t="s">
        <v>35</v>
      </c>
      <c r="AX513" s="13" t="s">
        <v>73</v>
      </c>
      <c r="AY513" s="233" t="s">
        <v>143</v>
      </c>
    </row>
    <row r="514" s="13" customFormat="1">
      <c r="A514" s="13"/>
      <c r="B514" s="224"/>
      <c r="C514" s="225"/>
      <c r="D514" s="218" t="s">
        <v>159</v>
      </c>
      <c r="E514" s="226" t="s">
        <v>19</v>
      </c>
      <c r="F514" s="227" t="s">
        <v>210</v>
      </c>
      <c r="G514" s="225"/>
      <c r="H514" s="226" t="s">
        <v>19</v>
      </c>
      <c r="I514" s="228"/>
      <c r="J514" s="225"/>
      <c r="K514" s="225"/>
      <c r="L514" s="229"/>
      <c r="M514" s="230"/>
      <c r="N514" s="231"/>
      <c r="O514" s="231"/>
      <c r="P514" s="231"/>
      <c r="Q514" s="231"/>
      <c r="R514" s="231"/>
      <c r="S514" s="231"/>
      <c r="T514" s="232"/>
      <c r="U514" s="13"/>
      <c r="V514" s="13"/>
      <c r="W514" s="13"/>
      <c r="X514" s="13"/>
      <c r="Y514" s="13"/>
      <c r="Z514" s="13"/>
      <c r="AA514" s="13"/>
      <c r="AB514" s="13"/>
      <c r="AC514" s="13"/>
      <c r="AD514" s="13"/>
      <c r="AE514" s="13"/>
      <c r="AT514" s="233" t="s">
        <v>159</v>
      </c>
      <c r="AU514" s="233" t="s">
        <v>153</v>
      </c>
      <c r="AV514" s="13" t="s">
        <v>81</v>
      </c>
      <c r="AW514" s="13" t="s">
        <v>35</v>
      </c>
      <c r="AX514" s="13" t="s">
        <v>73</v>
      </c>
      <c r="AY514" s="233" t="s">
        <v>143</v>
      </c>
    </row>
    <row r="515" s="14" customFormat="1">
      <c r="A515" s="14"/>
      <c r="B515" s="234"/>
      <c r="C515" s="235"/>
      <c r="D515" s="218" t="s">
        <v>159</v>
      </c>
      <c r="E515" s="236" t="s">
        <v>19</v>
      </c>
      <c r="F515" s="237" t="s">
        <v>234</v>
      </c>
      <c r="G515" s="235"/>
      <c r="H515" s="238">
        <v>4.4550000000000001</v>
      </c>
      <c r="I515" s="239"/>
      <c r="J515" s="235"/>
      <c r="K515" s="235"/>
      <c r="L515" s="240"/>
      <c r="M515" s="241"/>
      <c r="N515" s="242"/>
      <c r="O515" s="242"/>
      <c r="P515" s="242"/>
      <c r="Q515" s="242"/>
      <c r="R515" s="242"/>
      <c r="S515" s="242"/>
      <c r="T515" s="243"/>
      <c r="U515" s="14"/>
      <c r="V515" s="14"/>
      <c r="W515" s="14"/>
      <c r="X515" s="14"/>
      <c r="Y515" s="14"/>
      <c r="Z515" s="14"/>
      <c r="AA515" s="14"/>
      <c r="AB515" s="14"/>
      <c r="AC515" s="14"/>
      <c r="AD515" s="14"/>
      <c r="AE515" s="14"/>
      <c r="AT515" s="244" t="s">
        <v>159</v>
      </c>
      <c r="AU515" s="244" t="s">
        <v>153</v>
      </c>
      <c r="AV515" s="14" t="s">
        <v>153</v>
      </c>
      <c r="AW515" s="14" t="s">
        <v>35</v>
      </c>
      <c r="AX515" s="14" t="s">
        <v>73</v>
      </c>
      <c r="AY515" s="244" t="s">
        <v>143</v>
      </c>
    </row>
    <row r="516" s="14" customFormat="1">
      <c r="A516" s="14"/>
      <c r="B516" s="234"/>
      <c r="C516" s="235"/>
      <c r="D516" s="218" t="s">
        <v>159</v>
      </c>
      <c r="E516" s="236" t="s">
        <v>19</v>
      </c>
      <c r="F516" s="237" t="s">
        <v>235</v>
      </c>
      <c r="G516" s="235"/>
      <c r="H516" s="238">
        <v>2.9700000000000002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159</v>
      </c>
      <c r="AU516" s="244" t="s">
        <v>153</v>
      </c>
      <c r="AV516" s="14" t="s">
        <v>153</v>
      </c>
      <c r="AW516" s="14" t="s">
        <v>35</v>
      </c>
      <c r="AX516" s="14" t="s">
        <v>73</v>
      </c>
      <c r="AY516" s="244" t="s">
        <v>143</v>
      </c>
    </row>
    <row r="517" s="14" customFormat="1">
      <c r="A517" s="14"/>
      <c r="B517" s="234"/>
      <c r="C517" s="235"/>
      <c r="D517" s="218" t="s">
        <v>159</v>
      </c>
      <c r="E517" s="236" t="s">
        <v>19</v>
      </c>
      <c r="F517" s="237" t="s">
        <v>236</v>
      </c>
      <c r="G517" s="235"/>
      <c r="H517" s="238">
        <v>2.4750000000000001</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159</v>
      </c>
      <c r="AU517" s="244" t="s">
        <v>153</v>
      </c>
      <c r="AV517" s="14" t="s">
        <v>153</v>
      </c>
      <c r="AW517" s="14" t="s">
        <v>35</v>
      </c>
      <c r="AX517" s="14" t="s">
        <v>73</v>
      </c>
      <c r="AY517" s="244" t="s">
        <v>143</v>
      </c>
    </row>
    <row r="518" s="14" customFormat="1">
      <c r="A518" s="14"/>
      <c r="B518" s="234"/>
      <c r="C518" s="235"/>
      <c r="D518" s="218" t="s">
        <v>159</v>
      </c>
      <c r="E518" s="236" t="s">
        <v>19</v>
      </c>
      <c r="F518" s="237" t="s">
        <v>237</v>
      </c>
      <c r="G518" s="235"/>
      <c r="H518" s="238">
        <v>0.59399999999999997</v>
      </c>
      <c r="I518" s="239"/>
      <c r="J518" s="235"/>
      <c r="K518" s="235"/>
      <c r="L518" s="240"/>
      <c r="M518" s="241"/>
      <c r="N518" s="242"/>
      <c r="O518" s="242"/>
      <c r="P518" s="242"/>
      <c r="Q518" s="242"/>
      <c r="R518" s="242"/>
      <c r="S518" s="242"/>
      <c r="T518" s="243"/>
      <c r="U518" s="14"/>
      <c r="V518" s="14"/>
      <c r="W518" s="14"/>
      <c r="X518" s="14"/>
      <c r="Y518" s="14"/>
      <c r="Z518" s="14"/>
      <c r="AA518" s="14"/>
      <c r="AB518" s="14"/>
      <c r="AC518" s="14"/>
      <c r="AD518" s="14"/>
      <c r="AE518" s="14"/>
      <c r="AT518" s="244" t="s">
        <v>159</v>
      </c>
      <c r="AU518" s="244" t="s">
        <v>153</v>
      </c>
      <c r="AV518" s="14" t="s">
        <v>153</v>
      </c>
      <c r="AW518" s="14" t="s">
        <v>35</v>
      </c>
      <c r="AX518" s="14" t="s">
        <v>73</v>
      </c>
      <c r="AY518" s="244" t="s">
        <v>143</v>
      </c>
    </row>
    <row r="519" s="14" customFormat="1">
      <c r="A519" s="14"/>
      <c r="B519" s="234"/>
      <c r="C519" s="235"/>
      <c r="D519" s="218" t="s">
        <v>159</v>
      </c>
      <c r="E519" s="236" t="s">
        <v>19</v>
      </c>
      <c r="F519" s="237" t="s">
        <v>238</v>
      </c>
      <c r="G519" s="235"/>
      <c r="H519" s="238">
        <v>0.79200000000000004</v>
      </c>
      <c r="I519" s="239"/>
      <c r="J519" s="235"/>
      <c r="K519" s="235"/>
      <c r="L519" s="240"/>
      <c r="M519" s="241"/>
      <c r="N519" s="242"/>
      <c r="O519" s="242"/>
      <c r="P519" s="242"/>
      <c r="Q519" s="242"/>
      <c r="R519" s="242"/>
      <c r="S519" s="242"/>
      <c r="T519" s="243"/>
      <c r="U519" s="14"/>
      <c r="V519" s="14"/>
      <c r="W519" s="14"/>
      <c r="X519" s="14"/>
      <c r="Y519" s="14"/>
      <c r="Z519" s="14"/>
      <c r="AA519" s="14"/>
      <c r="AB519" s="14"/>
      <c r="AC519" s="14"/>
      <c r="AD519" s="14"/>
      <c r="AE519" s="14"/>
      <c r="AT519" s="244" t="s">
        <v>159</v>
      </c>
      <c r="AU519" s="244" t="s">
        <v>153</v>
      </c>
      <c r="AV519" s="14" t="s">
        <v>153</v>
      </c>
      <c r="AW519" s="14" t="s">
        <v>35</v>
      </c>
      <c r="AX519" s="14" t="s">
        <v>73</v>
      </c>
      <c r="AY519" s="244" t="s">
        <v>143</v>
      </c>
    </row>
    <row r="520" s="14" customFormat="1">
      <c r="A520" s="14"/>
      <c r="B520" s="234"/>
      <c r="C520" s="235"/>
      <c r="D520" s="218" t="s">
        <v>159</v>
      </c>
      <c r="E520" s="236" t="s">
        <v>19</v>
      </c>
      <c r="F520" s="237" t="s">
        <v>239</v>
      </c>
      <c r="G520" s="235"/>
      <c r="H520" s="238">
        <v>0.495</v>
      </c>
      <c r="I520" s="239"/>
      <c r="J520" s="235"/>
      <c r="K520" s="235"/>
      <c r="L520" s="240"/>
      <c r="M520" s="241"/>
      <c r="N520" s="242"/>
      <c r="O520" s="242"/>
      <c r="P520" s="242"/>
      <c r="Q520" s="242"/>
      <c r="R520" s="242"/>
      <c r="S520" s="242"/>
      <c r="T520" s="243"/>
      <c r="U520" s="14"/>
      <c r="V520" s="14"/>
      <c r="W520" s="14"/>
      <c r="X520" s="14"/>
      <c r="Y520" s="14"/>
      <c r="Z520" s="14"/>
      <c r="AA520" s="14"/>
      <c r="AB520" s="14"/>
      <c r="AC520" s="14"/>
      <c r="AD520" s="14"/>
      <c r="AE520" s="14"/>
      <c r="AT520" s="244" t="s">
        <v>159</v>
      </c>
      <c r="AU520" s="244" t="s">
        <v>153</v>
      </c>
      <c r="AV520" s="14" t="s">
        <v>153</v>
      </c>
      <c r="AW520" s="14" t="s">
        <v>35</v>
      </c>
      <c r="AX520" s="14" t="s">
        <v>73</v>
      </c>
      <c r="AY520" s="244" t="s">
        <v>143</v>
      </c>
    </row>
    <row r="521" s="13" customFormat="1">
      <c r="A521" s="13"/>
      <c r="B521" s="224"/>
      <c r="C521" s="225"/>
      <c r="D521" s="218" t="s">
        <v>159</v>
      </c>
      <c r="E521" s="226" t="s">
        <v>19</v>
      </c>
      <c r="F521" s="227" t="s">
        <v>240</v>
      </c>
      <c r="G521" s="225"/>
      <c r="H521" s="226" t="s">
        <v>19</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159</v>
      </c>
      <c r="AU521" s="233" t="s">
        <v>153</v>
      </c>
      <c r="AV521" s="13" t="s">
        <v>81</v>
      </c>
      <c r="AW521" s="13" t="s">
        <v>35</v>
      </c>
      <c r="AX521" s="13" t="s">
        <v>73</v>
      </c>
      <c r="AY521" s="233" t="s">
        <v>143</v>
      </c>
    </row>
    <row r="522" s="14" customFormat="1">
      <c r="A522" s="14"/>
      <c r="B522" s="234"/>
      <c r="C522" s="235"/>
      <c r="D522" s="218" t="s">
        <v>159</v>
      </c>
      <c r="E522" s="236" t="s">
        <v>19</v>
      </c>
      <c r="F522" s="237" t="s">
        <v>241</v>
      </c>
      <c r="G522" s="235"/>
      <c r="H522" s="238">
        <v>1.617</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159</v>
      </c>
      <c r="AU522" s="244" t="s">
        <v>153</v>
      </c>
      <c r="AV522" s="14" t="s">
        <v>153</v>
      </c>
      <c r="AW522" s="14" t="s">
        <v>35</v>
      </c>
      <c r="AX522" s="14" t="s">
        <v>73</v>
      </c>
      <c r="AY522" s="244" t="s">
        <v>143</v>
      </c>
    </row>
    <row r="523" s="15" customFormat="1">
      <c r="A523" s="15"/>
      <c r="B523" s="245"/>
      <c r="C523" s="246"/>
      <c r="D523" s="218" t="s">
        <v>159</v>
      </c>
      <c r="E523" s="247" t="s">
        <v>19</v>
      </c>
      <c r="F523" s="248" t="s">
        <v>179</v>
      </c>
      <c r="G523" s="246"/>
      <c r="H523" s="249">
        <v>385.63799999999998</v>
      </c>
      <c r="I523" s="250"/>
      <c r="J523" s="246"/>
      <c r="K523" s="246"/>
      <c r="L523" s="251"/>
      <c r="M523" s="252"/>
      <c r="N523" s="253"/>
      <c r="O523" s="253"/>
      <c r="P523" s="253"/>
      <c r="Q523" s="253"/>
      <c r="R523" s="253"/>
      <c r="S523" s="253"/>
      <c r="T523" s="254"/>
      <c r="U523" s="15"/>
      <c r="V523" s="15"/>
      <c r="W523" s="15"/>
      <c r="X523" s="15"/>
      <c r="Y523" s="15"/>
      <c r="Z523" s="15"/>
      <c r="AA523" s="15"/>
      <c r="AB523" s="15"/>
      <c r="AC523" s="15"/>
      <c r="AD523" s="15"/>
      <c r="AE523" s="15"/>
      <c r="AT523" s="255" t="s">
        <v>159</v>
      </c>
      <c r="AU523" s="255" t="s">
        <v>153</v>
      </c>
      <c r="AV523" s="15" t="s">
        <v>152</v>
      </c>
      <c r="AW523" s="15" t="s">
        <v>35</v>
      </c>
      <c r="AX523" s="15" t="s">
        <v>81</v>
      </c>
      <c r="AY523" s="255" t="s">
        <v>143</v>
      </c>
    </row>
    <row r="524" s="2" customFormat="1" ht="24.15" customHeight="1">
      <c r="A524" s="39"/>
      <c r="B524" s="40"/>
      <c r="C524" s="205" t="s">
        <v>410</v>
      </c>
      <c r="D524" s="205" t="s">
        <v>147</v>
      </c>
      <c r="E524" s="206" t="s">
        <v>411</v>
      </c>
      <c r="F524" s="207" t="s">
        <v>412</v>
      </c>
      <c r="G524" s="208" t="s">
        <v>150</v>
      </c>
      <c r="H524" s="209">
        <v>57.850000000000001</v>
      </c>
      <c r="I524" s="210"/>
      <c r="J524" s="211">
        <f>ROUND(I524*H524,2)</f>
        <v>0</v>
      </c>
      <c r="K524" s="207" t="s">
        <v>151</v>
      </c>
      <c r="L524" s="45"/>
      <c r="M524" s="212" t="s">
        <v>19</v>
      </c>
      <c r="N524" s="213" t="s">
        <v>45</v>
      </c>
      <c r="O524" s="85"/>
      <c r="P524" s="214">
        <f>O524*H524</f>
        <v>0</v>
      </c>
      <c r="Q524" s="214">
        <v>0.00628</v>
      </c>
      <c r="R524" s="214">
        <f>Q524*H524</f>
        <v>0.36329800000000001</v>
      </c>
      <c r="S524" s="214">
        <v>0</v>
      </c>
      <c r="T524" s="215">
        <f>S524*H524</f>
        <v>0</v>
      </c>
      <c r="U524" s="39"/>
      <c r="V524" s="39"/>
      <c r="W524" s="39"/>
      <c r="X524" s="39"/>
      <c r="Y524" s="39"/>
      <c r="Z524" s="39"/>
      <c r="AA524" s="39"/>
      <c r="AB524" s="39"/>
      <c r="AC524" s="39"/>
      <c r="AD524" s="39"/>
      <c r="AE524" s="39"/>
      <c r="AR524" s="216" t="s">
        <v>152</v>
      </c>
      <c r="AT524" s="216" t="s">
        <v>147</v>
      </c>
      <c r="AU524" s="216" t="s">
        <v>153</v>
      </c>
      <c r="AY524" s="18" t="s">
        <v>143</v>
      </c>
      <c r="BE524" s="217">
        <f>IF(N524="základní",J524,0)</f>
        <v>0</v>
      </c>
      <c r="BF524" s="217">
        <f>IF(N524="snížená",J524,0)</f>
        <v>0</v>
      </c>
      <c r="BG524" s="217">
        <f>IF(N524="zákl. přenesená",J524,0)</f>
        <v>0</v>
      </c>
      <c r="BH524" s="217">
        <f>IF(N524="sníž. přenesená",J524,0)</f>
        <v>0</v>
      </c>
      <c r="BI524" s="217">
        <f>IF(N524="nulová",J524,0)</f>
        <v>0</v>
      </c>
      <c r="BJ524" s="18" t="s">
        <v>153</v>
      </c>
      <c r="BK524" s="217">
        <f>ROUND(I524*H524,2)</f>
        <v>0</v>
      </c>
      <c r="BL524" s="18" t="s">
        <v>152</v>
      </c>
      <c r="BM524" s="216" t="s">
        <v>413</v>
      </c>
    </row>
    <row r="525" s="2" customFormat="1">
      <c r="A525" s="39"/>
      <c r="B525" s="40"/>
      <c r="C525" s="41"/>
      <c r="D525" s="218" t="s">
        <v>155</v>
      </c>
      <c r="E525" s="41"/>
      <c r="F525" s="219" t="s">
        <v>414</v>
      </c>
      <c r="G525" s="41"/>
      <c r="H525" s="41"/>
      <c r="I525" s="220"/>
      <c r="J525" s="41"/>
      <c r="K525" s="41"/>
      <c r="L525" s="45"/>
      <c r="M525" s="221"/>
      <c r="N525" s="222"/>
      <c r="O525" s="85"/>
      <c r="P525" s="85"/>
      <c r="Q525" s="85"/>
      <c r="R525" s="85"/>
      <c r="S525" s="85"/>
      <c r="T525" s="86"/>
      <c r="U525" s="39"/>
      <c r="V525" s="39"/>
      <c r="W525" s="39"/>
      <c r="X525" s="39"/>
      <c r="Y525" s="39"/>
      <c r="Z525" s="39"/>
      <c r="AA525" s="39"/>
      <c r="AB525" s="39"/>
      <c r="AC525" s="39"/>
      <c r="AD525" s="39"/>
      <c r="AE525" s="39"/>
      <c r="AT525" s="18" t="s">
        <v>155</v>
      </c>
      <c r="AU525" s="18" t="s">
        <v>153</v>
      </c>
    </row>
    <row r="526" s="13" customFormat="1">
      <c r="A526" s="13"/>
      <c r="B526" s="224"/>
      <c r="C526" s="225"/>
      <c r="D526" s="218" t="s">
        <v>159</v>
      </c>
      <c r="E526" s="226" t="s">
        <v>19</v>
      </c>
      <c r="F526" s="227" t="s">
        <v>206</v>
      </c>
      <c r="G526" s="225"/>
      <c r="H526" s="226" t="s">
        <v>19</v>
      </c>
      <c r="I526" s="228"/>
      <c r="J526" s="225"/>
      <c r="K526" s="225"/>
      <c r="L526" s="229"/>
      <c r="M526" s="230"/>
      <c r="N526" s="231"/>
      <c r="O526" s="231"/>
      <c r="P526" s="231"/>
      <c r="Q526" s="231"/>
      <c r="R526" s="231"/>
      <c r="S526" s="231"/>
      <c r="T526" s="232"/>
      <c r="U526" s="13"/>
      <c r="V526" s="13"/>
      <c r="W526" s="13"/>
      <c r="X526" s="13"/>
      <c r="Y526" s="13"/>
      <c r="Z526" s="13"/>
      <c r="AA526" s="13"/>
      <c r="AB526" s="13"/>
      <c r="AC526" s="13"/>
      <c r="AD526" s="13"/>
      <c r="AE526" s="13"/>
      <c r="AT526" s="233" t="s">
        <v>159</v>
      </c>
      <c r="AU526" s="233" t="s">
        <v>153</v>
      </c>
      <c r="AV526" s="13" t="s">
        <v>81</v>
      </c>
      <c r="AW526" s="13" t="s">
        <v>35</v>
      </c>
      <c r="AX526" s="13" t="s">
        <v>73</v>
      </c>
      <c r="AY526" s="233" t="s">
        <v>143</v>
      </c>
    </row>
    <row r="527" s="14" customFormat="1">
      <c r="A527" s="14"/>
      <c r="B527" s="234"/>
      <c r="C527" s="235"/>
      <c r="D527" s="218" t="s">
        <v>159</v>
      </c>
      <c r="E527" s="236" t="s">
        <v>19</v>
      </c>
      <c r="F527" s="237" t="s">
        <v>207</v>
      </c>
      <c r="G527" s="235"/>
      <c r="H527" s="238">
        <v>49.799999999999997</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159</v>
      </c>
      <c r="AU527" s="244" t="s">
        <v>153</v>
      </c>
      <c r="AV527" s="14" t="s">
        <v>153</v>
      </c>
      <c r="AW527" s="14" t="s">
        <v>35</v>
      </c>
      <c r="AX527" s="14" t="s">
        <v>73</v>
      </c>
      <c r="AY527" s="244" t="s">
        <v>143</v>
      </c>
    </row>
    <row r="528" s="13" customFormat="1">
      <c r="A528" s="13"/>
      <c r="B528" s="224"/>
      <c r="C528" s="225"/>
      <c r="D528" s="218" t="s">
        <v>159</v>
      </c>
      <c r="E528" s="226" t="s">
        <v>19</v>
      </c>
      <c r="F528" s="227" t="s">
        <v>231</v>
      </c>
      <c r="G528" s="225"/>
      <c r="H528" s="226" t="s">
        <v>19</v>
      </c>
      <c r="I528" s="228"/>
      <c r="J528" s="225"/>
      <c r="K528" s="225"/>
      <c r="L528" s="229"/>
      <c r="M528" s="230"/>
      <c r="N528" s="231"/>
      <c r="O528" s="231"/>
      <c r="P528" s="231"/>
      <c r="Q528" s="231"/>
      <c r="R528" s="231"/>
      <c r="S528" s="231"/>
      <c r="T528" s="232"/>
      <c r="U528" s="13"/>
      <c r="V528" s="13"/>
      <c r="W528" s="13"/>
      <c r="X528" s="13"/>
      <c r="Y528" s="13"/>
      <c r="Z528" s="13"/>
      <c r="AA528" s="13"/>
      <c r="AB528" s="13"/>
      <c r="AC528" s="13"/>
      <c r="AD528" s="13"/>
      <c r="AE528" s="13"/>
      <c r="AT528" s="233" t="s">
        <v>159</v>
      </c>
      <c r="AU528" s="233" t="s">
        <v>153</v>
      </c>
      <c r="AV528" s="13" t="s">
        <v>81</v>
      </c>
      <c r="AW528" s="13" t="s">
        <v>35</v>
      </c>
      <c r="AX528" s="13" t="s">
        <v>73</v>
      </c>
      <c r="AY528" s="233" t="s">
        <v>143</v>
      </c>
    </row>
    <row r="529" s="14" customFormat="1">
      <c r="A529" s="14"/>
      <c r="B529" s="234"/>
      <c r="C529" s="235"/>
      <c r="D529" s="218" t="s">
        <v>159</v>
      </c>
      <c r="E529" s="236" t="s">
        <v>19</v>
      </c>
      <c r="F529" s="237" t="s">
        <v>232</v>
      </c>
      <c r="G529" s="235"/>
      <c r="H529" s="238">
        <v>8.0500000000000007</v>
      </c>
      <c r="I529" s="239"/>
      <c r="J529" s="235"/>
      <c r="K529" s="235"/>
      <c r="L529" s="240"/>
      <c r="M529" s="241"/>
      <c r="N529" s="242"/>
      <c r="O529" s="242"/>
      <c r="P529" s="242"/>
      <c r="Q529" s="242"/>
      <c r="R529" s="242"/>
      <c r="S529" s="242"/>
      <c r="T529" s="243"/>
      <c r="U529" s="14"/>
      <c r="V529" s="14"/>
      <c r="W529" s="14"/>
      <c r="X529" s="14"/>
      <c r="Y529" s="14"/>
      <c r="Z529" s="14"/>
      <c r="AA529" s="14"/>
      <c r="AB529" s="14"/>
      <c r="AC529" s="14"/>
      <c r="AD529" s="14"/>
      <c r="AE529" s="14"/>
      <c r="AT529" s="244" t="s">
        <v>159</v>
      </c>
      <c r="AU529" s="244" t="s">
        <v>153</v>
      </c>
      <c r="AV529" s="14" t="s">
        <v>153</v>
      </c>
      <c r="AW529" s="14" t="s">
        <v>35</v>
      </c>
      <c r="AX529" s="14" t="s">
        <v>73</v>
      </c>
      <c r="AY529" s="244" t="s">
        <v>143</v>
      </c>
    </row>
    <row r="530" s="15" customFormat="1">
      <c r="A530" s="15"/>
      <c r="B530" s="245"/>
      <c r="C530" s="246"/>
      <c r="D530" s="218" t="s">
        <v>159</v>
      </c>
      <c r="E530" s="247" t="s">
        <v>19</v>
      </c>
      <c r="F530" s="248" t="s">
        <v>179</v>
      </c>
      <c r="G530" s="246"/>
      <c r="H530" s="249">
        <v>57.850000000000001</v>
      </c>
      <c r="I530" s="250"/>
      <c r="J530" s="246"/>
      <c r="K530" s="246"/>
      <c r="L530" s="251"/>
      <c r="M530" s="252"/>
      <c r="N530" s="253"/>
      <c r="O530" s="253"/>
      <c r="P530" s="253"/>
      <c r="Q530" s="253"/>
      <c r="R530" s="253"/>
      <c r="S530" s="253"/>
      <c r="T530" s="254"/>
      <c r="U530" s="15"/>
      <c r="V530" s="15"/>
      <c r="W530" s="15"/>
      <c r="X530" s="15"/>
      <c r="Y530" s="15"/>
      <c r="Z530" s="15"/>
      <c r="AA530" s="15"/>
      <c r="AB530" s="15"/>
      <c r="AC530" s="15"/>
      <c r="AD530" s="15"/>
      <c r="AE530" s="15"/>
      <c r="AT530" s="255" t="s">
        <v>159</v>
      </c>
      <c r="AU530" s="255" t="s">
        <v>153</v>
      </c>
      <c r="AV530" s="15" t="s">
        <v>152</v>
      </c>
      <c r="AW530" s="15" t="s">
        <v>35</v>
      </c>
      <c r="AX530" s="15" t="s">
        <v>81</v>
      </c>
      <c r="AY530" s="255" t="s">
        <v>143</v>
      </c>
    </row>
    <row r="531" s="2" customFormat="1" ht="24.15" customHeight="1">
      <c r="A531" s="39"/>
      <c r="B531" s="40"/>
      <c r="C531" s="205" t="s">
        <v>415</v>
      </c>
      <c r="D531" s="205" t="s">
        <v>147</v>
      </c>
      <c r="E531" s="206" t="s">
        <v>416</v>
      </c>
      <c r="F531" s="207" t="s">
        <v>417</v>
      </c>
      <c r="G531" s="208" t="s">
        <v>150</v>
      </c>
      <c r="H531" s="209">
        <v>306.40499999999997</v>
      </c>
      <c r="I531" s="210"/>
      <c r="J531" s="211">
        <f>ROUND(I531*H531,2)</f>
        <v>0</v>
      </c>
      <c r="K531" s="207" t="s">
        <v>151</v>
      </c>
      <c r="L531" s="45"/>
      <c r="M531" s="212" t="s">
        <v>19</v>
      </c>
      <c r="N531" s="213" t="s">
        <v>45</v>
      </c>
      <c r="O531" s="85"/>
      <c r="P531" s="214">
        <f>O531*H531</f>
        <v>0</v>
      </c>
      <c r="Q531" s="214">
        <v>0.00348</v>
      </c>
      <c r="R531" s="214">
        <f>Q531*H531</f>
        <v>1.0662893999999998</v>
      </c>
      <c r="S531" s="214">
        <v>0</v>
      </c>
      <c r="T531" s="215">
        <f>S531*H531</f>
        <v>0</v>
      </c>
      <c r="U531" s="39"/>
      <c r="V531" s="39"/>
      <c r="W531" s="39"/>
      <c r="X531" s="39"/>
      <c r="Y531" s="39"/>
      <c r="Z531" s="39"/>
      <c r="AA531" s="39"/>
      <c r="AB531" s="39"/>
      <c r="AC531" s="39"/>
      <c r="AD531" s="39"/>
      <c r="AE531" s="39"/>
      <c r="AR531" s="216" t="s">
        <v>152</v>
      </c>
      <c r="AT531" s="216" t="s">
        <v>147</v>
      </c>
      <c r="AU531" s="216" t="s">
        <v>153</v>
      </c>
      <c r="AY531" s="18" t="s">
        <v>143</v>
      </c>
      <c r="BE531" s="217">
        <f>IF(N531="základní",J531,0)</f>
        <v>0</v>
      </c>
      <c r="BF531" s="217">
        <f>IF(N531="snížená",J531,0)</f>
        <v>0</v>
      </c>
      <c r="BG531" s="217">
        <f>IF(N531="zákl. přenesená",J531,0)</f>
        <v>0</v>
      </c>
      <c r="BH531" s="217">
        <f>IF(N531="sníž. přenesená",J531,0)</f>
        <v>0</v>
      </c>
      <c r="BI531" s="217">
        <f>IF(N531="nulová",J531,0)</f>
        <v>0</v>
      </c>
      <c r="BJ531" s="18" t="s">
        <v>153</v>
      </c>
      <c r="BK531" s="217">
        <f>ROUND(I531*H531,2)</f>
        <v>0</v>
      </c>
      <c r="BL531" s="18" t="s">
        <v>152</v>
      </c>
      <c r="BM531" s="216" t="s">
        <v>418</v>
      </c>
    </row>
    <row r="532" s="2" customFormat="1">
      <c r="A532" s="39"/>
      <c r="B532" s="40"/>
      <c r="C532" s="41"/>
      <c r="D532" s="218" t="s">
        <v>155</v>
      </c>
      <c r="E532" s="41"/>
      <c r="F532" s="219" t="s">
        <v>419</v>
      </c>
      <c r="G532" s="41"/>
      <c r="H532" s="41"/>
      <c r="I532" s="220"/>
      <c r="J532" s="41"/>
      <c r="K532" s="41"/>
      <c r="L532" s="45"/>
      <c r="M532" s="221"/>
      <c r="N532" s="222"/>
      <c r="O532" s="85"/>
      <c r="P532" s="85"/>
      <c r="Q532" s="85"/>
      <c r="R532" s="85"/>
      <c r="S532" s="85"/>
      <c r="T532" s="86"/>
      <c r="U532" s="39"/>
      <c r="V532" s="39"/>
      <c r="W532" s="39"/>
      <c r="X532" s="39"/>
      <c r="Y532" s="39"/>
      <c r="Z532" s="39"/>
      <c r="AA532" s="39"/>
      <c r="AB532" s="39"/>
      <c r="AC532" s="39"/>
      <c r="AD532" s="39"/>
      <c r="AE532" s="39"/>
      <c r="AT532" s="18" t="s">
        <v>155</v>
      </c>
      <c r="AU532" s="18" t="s">
        <v>153</v>
      </c>
    </row>
    <row r="533" s="13" customFormat="1">
      <c r="A533" s="13"/>
      <c r="B533" s="224"/>
      <c r="C533" s="225"/>
      <c r="D533" s="218" t="s">
        <v>159</v>
      </c>
      <c r="E533" s="226" t="s">
        <v>19</v>
      </c>
      <c r="F533" s="227" t="s">
        <v>208</v>
      </c>
      <c r="G533" s="225"/>
      <c r="H533" s="226" t="s">
        <v>19</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159</v>
      </c>
      <c r="AU533" s="233" t="s">
        <v>153</v>
      </c>
      <c r="AV533" s="13" t="s">
        <v>81</v>
      </c>
      <c r="AW533" s="13" t="s">
        <v>35</v>
      </c>
      <c r="AX533" s="13" t="s">
        <v>73</v>
      </c>
      <c r="AY533" s="233" t="s">
        <v>143</v>
      </c>
    </row>
    <row r="534" s="14" customFormat="1">
      <c r="A534" s="14"/>
      <c r="B534" s="234"/>
      <c r="C534" s="235"/>
      <c r="D534" s="218" t="s">
        <v>159</v>
      </c>
      <c r="E534" s="236" t="s">
        <v>19</v>
      </c>
      <c r="F534" s="237" t="s">
        <v>209</v>
      </c>
      <c r="G534" s="235"/>
      <c r="H534" s="238">
        <v>314.375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159</v>
      </c>
      <c r="AU534" s="244" t="s">
        <v>153</v>
      </c>
      <c r="AV534" s="14" t="s">
        <v>153</v>
      </c>
      <c r="AW534" s="14" t="s">
        <v>35</v>
      </c>
      <c r="AX534" s="14" t="s">
        <v>73</v>
      </c>
      <c r="AY534" s="244" t="s">
        <v>143</v>
      </c>
    </row>
    <row r="535" s="13" customFormat="1">
      <c r="A535" s="13"/>
      <c r="B535" s="224"/>
      <c r="C535" s="225"/>
      <c r="D535" s="218" t="s">
        <v>159</v>
      </c>
      <c r="E535" s="226" t="s">
        <v>19</v>
      </c>
      <c r="F535" s="227" t="s">
        <v>210</v>
      </c>
      <c r="G535" s="225"/>
      <c r="H535" s="226" t="s">
        <v>19</v>
      </c>
      <c r="I535" s="228"/>
      <c r="J535" s="225"/>
      <c r="K535" s="225"/>
      <c r="L535" s="229"/>
      <c r="M535" s="230"/>
      <c r="N535" s="231"/>
      <c r="O535" s="231"/>
      <c r="P535" s="231"/>
      <c r="Q535" s="231"/>
      <c r="R535" s="231"/>
      <c r="S535" s="231"/>
      <c r="T535" s="232"/>
      <c r="U535" s="13"/>
      <c r="V535" s="13"/>
      <c r="W535" s="13"/>
      <c r="X535" s="13"/>
      <c r="Y535" s="13"/>
      <c r="Z535" s="13"/>
      <c r="AA535" s="13"/>
      <c r="AB535" s="13"/>
      <c r="AC535" s="13"/>
      <c r="AD535" s="13"/>
      <c r="AE535" s="13"/>
      <c r="AT535" s="233" t="s">
        <v>159</v>
      </c>
      <c r="AU535" s="233" t="s">
        <v>153</v>
      </c>
      <c r="AV535" s="13" t="s">
        <v>81</v>
      </c>
      <c r="AW535" s="13" t="s">
        <v>35</v>
      </c>
      <c r="AX535" s="13" t="s">
        <v>73</v>
      </c>
      <c r="AY535" s="233" t="s">
        <v>143</v>
      </c>
    </row>
    <row r="536" s="14" customFormat="1">
      <c r="A536" s="14"/>
      <c r="B536" s="234"/>
      <c r="C536" s="235"/>
      <c r="D536" s="218" t="s">
        <v>159</v>
      </c>
      <c r="E536" s="236" t="s">
        <v>19</v>
      </c>
      <c r="F536" s="237" t="s">
        <v>211</v>
      </c>
      <c r="G536" s="235"/>
      <c r="H536" s="238">
        <v>-20.25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159</v>
      </c>
      <c r="AU536" s="244" t="s">
        <v>153</v>
      </c>
      <c r="AV536" s="14" t="s">
        <v>153</v>
      </c>
      <c r="AW536" s="14" t="s">
        <v>35</v>
      </c>
      <c r="AX536" s="14" t="s">
        <v>73</v>
      </c>
      <c r="AY536" s="244" t="s">
        <v>143</v>
      </c>
    </row>
    <row r="537" s="14" customFormat="1">
      <c r="A537" s="14"/>
      <c r="B537" s="234"/>
      <c r="C537" s="235"/>
      <c r="D537" s="218" t="s">
        <v>159</v>
      </c>
      <c r="E537" s="236" t="s">
        <v>19</v>
      </c>
      <c r="F537" s="237" t="s">
        <v>212</v>
      </c>
      <c r="G537" s="235"/>
      <c r="H537" s="238">
        <v>-13.5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159</v>
      </c>
      <c r="AU537" s="244" t="s">
        <v>153</v>
      </c>
      <c r="AV537" s="14" t="s">
        <v>153</v>
      </c>
      <c r="AW537" s="14" t="s">
        <v>35</v>
      </c>
      <c r="AX537" s="14" t="s">
        <v>73</v>
      </c>
      <c r="AY537" s="244" t="s">
        <v>143</v>
      </c>
    </row>
    <row r="538" s="14" customFormat="1">
      <c r="A538" s="14"/>
      <c r="B538" s="234"/>
      <c r="C538" s="235"/>
      <c r="D538" s="218" t="s">
        <v>159</v>
      </c>
      <c r="E538" s="236" t="s">
        <v>19</v>
      </c>
      <c r="F538" s="237" t="s">
        <v>213</v>
      </c>
      <c r="G538" s="235"/>
      <c r="H538" s="238">
        <v>-11.25</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159</v>
      </c>
      <c r="AU538" s="244" t="s">
        <v>153</v>
      </c>
      <c r="AV538" s="14" t="s">
        <v>153</v>
      </c>
      <c r="AW538" s="14" t="s">
        <v>35</v>
      </c>
      <c r="AX538" s="14" t="s">
        <v>73</v>
      </c>
      <c r="AY538" s="244" t="s">
        <v>143</v>
      </c>
    </row>
    <row r="539" s="14" customFormat="1">
      <c r="A539" s="14"/>
      <c r="B539" s="234"/>
      <c r="C539" s="235"/>
      <c r="D539" s="218" t="s">
        <v>159</v>
      </c>
      <c r="E539" s="236" t="s">
        <v>19</v>
      </c>
      <c r="F539" s="237" t="s">
        <v>214</v>
      </c>
      <c r="G539" s="235"/>
      <c r="H539" s="238">
        <v>-0.81000000000000005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159</v>
      </c>
      <c r="AU539" s="244" t="s">
        <v>153</v>
      </c>
      <c r="AV539" s="14" t="s">
        <v>153</v>
      </c>
      <c r="AW539" s="14" t="s">
        <v>35</v>
      </c>
      <c r="AX539" s="14" t="s">
        <v>73</v>
      </c>
      <c r="AY539" s="244" t="s">
        <v>143</v>
      </c>
    </row>
    <row r="540" s="14" customFormat="1">
      <c r="A540" s="14"/>
      <c r="B540" s="234"/>
      <c r="C540" s="235"/>
      <c r="D540" s="218" t="s">
        <v>159</v>
      </c>
      <c r="E540" s="236" t="s">
        <v>19</v>
      </c>
      <c r="F540" s="237" t="s">
        <v>215</v>
      </c>
      <c r="G540" s="235"/>
      <c r="H540" s="238">
        <v>-5.5199999999999996</v>
      </c>
      <c r="I540" s="239"/>
      <c r="J540" s="235"/>
      <c r="K540" s="235"/>
      <c r="L540" s="240"/>
      <c r="M540" s="241"/>
      <c r="N540" s="242"/>
      <c r="O540" s="242"/>
      <c r="P540" s="242"/>
      <c r="Q540" s="242"/>
      <c r="R540" s="242"/>
      <c r="S540" s="242"/>
      <c r="T540" s="243"/>
      <c r="U540" s="14"/>
      <c r="V540" s="14"/>
      <c r="W540" s="14"/>
      <c r="X540" s="14"/>
      <c r="Y540" s="14"/>
      <c r="Z540" s="14"/>
      <c r="AA540" s="14"/>
      <c r="AB540" s="14"/>
      <c r="AC540" s="14"/>
      <c r="AD540" s="14"/>
      <c r="AE540" s="14"/>
      <c r="AT540" s="244" t="s">
        <v>159</v>
      </c>
      <c r="AU540" s="244" t="s">
        <v>153</v>
      </c>
      <c r="AV540" s="14" t="s">
        <v>153</v>
      </c>
      <c r="AW540" s="14" t="s">
        <v>35</v>
      </c>
      <c r="AX540" s="14" t="s">
        <v>73</v>
      </c>
      <c r="AY540" s="244" t="s">
        <v>143</v>
      </c>
    </row>
    <row r="541" s="14" customFormat="1">
      <c r="A541" s="14"/>
      <c r="B541" s="234"/>
      <c r="C541" s="235"/>
      <c r="D541" s="218" t="s">
        <v>159</v>
      </c>
      <c r="E541" s="236" t="s">
        <v>19</v>
      </c>
      <c r="F541" s="237" t="s">
        <v>216</v>
      </c>
      <c r="G541" s="235"/>
      <c r="H541" s="238">
        <v>-1.125</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159</v>
      </c>
      <c r="AU541" s="244" t="s">
        <v>153</v>
      </c>
      <c r="AV541" s="14" t="s">
        <v>153</v>
      </c>
      <c r="AW541" s="14" t="s">
        <v>35</v>
      </c>
      <c r="AX541" s="14" t="s">
        <v>73</v>
      </c>
      <c r="AY541" s="244" t="s">
        <v>143</v>
      </c>
    </row>
    <row r="542" s="13" customFormat="1">
      <c r="A542" s="13"/>
      <c r="B542" s="224"/>
      <c r="C542" s="225"/>
      <c r="D542" s="218" t="s">
        <v>159</v>
      </c>
      <c r="E542" s="226" t="s">
        <v>19</v>
      </c>
      <c r="F542" s="227" t="s">
        <v>219</v>
      </c>
      <c r="G542" s="225"/>
      <c r="H542" s="226" t="s">
        <v>19</v>
      </c>
      <c r="I542" s="228"/>
      <c r="J542" s="225"/>
      <c r="K542" s="225"/>
      <c r="L542" s="229"/>
      <c r="M542" s="230"/>
      <c r="N542" s="231"/>
      <c r="O542" s="231"/>
      <c r="P542" s="231"/>
      <c r="Q542" s="231"/>
      <c r="R542" s="231"/>
      <c r="S542" s="231"/>
      <c r="T542" s="232"/>
      <c r="U542" s="13"/>
      <c r="V542" s="13"/>
      <c r="W542" s="13"/>
      <c r="X542" s="13"/>
      <c r="Y542" s="13"/>
      <c r="Z542" s="13"/>
      <c r="AA542" s="13"/>
      <c r="AB542" s="13"/>
      <c r="AC542" s="13"/>
      <c r="AD542" s="13"/>
      <c r="AE542" s="13"/>
      <c r="AT542" s="233" t="s">
        <v>159</v>
      </c>
      <c r="AU542" s="233" t="s">
        <v>153</v>
      </c>
      <c r="AV542" s="13" t="s">
        <v>81</v>
      </c>
      <c r="AW542" s="13" t="s">
        <v>35</v>
      </c>
      <c r="AX542" s="13" t="s">
        <v>73</v>
      </c>
      <c r="AY542" s="233" t="s">
        <v>143</v>
      </c>
    </row>
    <row r="543" s="14" customFormat="1">
      <c r="A543" s="14"/>
      <c r="B543" s="234"/>
      <c r="C543" s="235"/>
      <c r="D543" s="218" t="s">
        <v>159</v>
      </c>
      <c r="E543" s="236" t="s">
        <v>19</v>
      </c>
      <c r="F543" s="237" t="s">
        <v>220</v>
      </c>
      <c r="G543" s="235"/>
      <c r="H543" s="238">
        <v>1.2</v>
      </c>
      <c r="I543" s="239"/>
      <c r="J543" s="235"/>
      <c r="K543" s="235"/>
      <c r="L543" s="240"/>
      <c r="M543" s="241"/>
      <c r="N543" s="242"/>
      <c r="O543" s="242"/>
      <c r="P543" s="242"/>
      <c r="Q543" s="242"/>
      <c r="R543" s="242"/>
      <c r="S543" s="242"/>
      <c r="T543" s="243"/>
      <c r="U543" s="14"/>
      <c r="V543" s="14"/>
      <c r="W543" s="14"/>
      <c r="X543" s="14"/>
      <c r="Y543" s="14"/>
      <c r="Z543" s="14"/>
      <c r="AA543" s="14"/>
      <c r="AB543" s="14"/>
      <c r="AC543" s="14"/>
      <c r="AD543" s="14"/>
      <c r="AE543" s="14"/>
      <c r="AT543" s="244" t="s">
        <v>159</v>
      </c>
      <c r="AU543" s="244" t="s">
        <v>153</v>
      </c>
      <c r="AV543" s="14" t="s">
        <v>153</v>
      </c>
      <c r="AW543" s="14" t="s">
        <v>35</v>
      </c>
      <c r="AX543" s="14" t="s">
        <v>73</v>
      </c>
      <c r="AY543" s="244" t="s">
        <v>143</v>
      </c>
    </row>
    <row r="544" s="13" customFormat="1">
      <c r="A544" s="13"/>
      <c r="B544" s="224"/>
      <c r="C544" s="225"/>
      <c r="D544" s="218" t="s">
        <v>159</v>
      </c>
      <c r="E544" s="226" t="s">
        <v>19</v>
      </c>
      <c r="F544" s="227" t="s">
        <v>221</v>
      </c>
      <c r="G544" s="225"/>
      <c r="H544" s="226" t="s">
        <v>19</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159</v>
      </c>
      <c r="AU544" s="233" t="s">
        <v>153</v>
      </c>
      <c r="AV544" s="13" t="s">
        <v>81</v>
      </c>
      <c r="AW544" s="13" t="s">
        <v>35</v>
      </c>
      <c r="AX544" s="13" t="s">
        <v>73</v>
      </c>
      <c r="AY544" s="233" t="s">
        <v>143</v>
      </c>
    </row>
    <row r="545" s="14" customFormat="1">
      <c r="A545" s="14"/>
      <c r="B545" s="234"/>
      <c r="C545" s="235"/>
      <c r="D545" s="218" t="s">
        <v>159</v>
      </c>
      <c r="E545" s="236" t="s">
        <v>19</v>
      </c>
      <c r="F545" s="237" t="s">
        <v>222</v>
      </c>
      <c r="G545" s="235"/>
      <c r="H545" s="238">
        <v>1.5</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159</v>
      </c>
      <c r="AU545" s="244" t="s">
        <v>153</v>
      </c>
      <c r="AV545" s="14" t="s">
        <v>153</v>
      </c>
      <c r="AW545" s="14" t="s">
        <v>35</v>
      </c>
      <c r="AX545" s="14" t="s">
        <v>73</v>
      </c>
      <c r="AY545" s="244" t="s">
        <v>143</v>
      </c>
    </row>
    <row r="546" s="13" customFormat="1">
      <c r="A546" s="13"/>
      <c r="B546" s="224"/>
      <c r="C546" s="225"/>
      <c r="D546" s="218" t="s">
        <v>159</v>
      </c>
      <c r="E546" s="226" t="s">
        <v>19</v>
      </c>
      <c r="F546" s="227" t="s">
        <v>210</v>
      </c>
      <c r="G546" s="225"/>
      <c r="H546" s="226" t="s">
        <v>19</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159</v>
      </c>
      <c r="AU546" s="233" t="s">
        <v>153</v>
      </c>
      <c r="AV546" s="13" t="s">
        <v>81</v>
      </c>
      <c r="AW546" s="13" t="s">
        <v>35</v>
      </c>
      <c r="AX546" s="13" t="s">
        <v>73</v>
      </c>
      <c r="AY546" s="233" t="s">
        <v>143</v>
      </c>
    </row>
    <row r="547" s="14" customFormat="1">
      <c r="A547" s="14"/>
      <c r="B547" s="234"/>
      <c r="C547" s="235"/>
      <c r="D547" s="218" t="s">
        <v>159</v>
      </c>
      <c r="E547" s="236" t="s">
        <v>19</v>
      </c>
      <c r="F547" s="237" t="s">
        <v>225</v>
      </c>
      <c r="G547" s="235"/>
      <c r="H547" s="238">
        <v>13.365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159</v>
      </c>
      <c r="AU547" s="244" t="s">
        <v>153</v>
      </c>
      <c r="AV547" s="14" t="s">
        <v>153</v>
      </c>
      <c r="AW547" s="14" t="s">
        <v>35</v>
      </c>
      <c r="AX547" s="14" t="s">
        <v>73</v>
      </c>
      <c r="AY547" s="244" t="s">
        <v>143</v>
      </c>
    </row>
    <row r="548" s="14" customFormat="1">
      <c r="A548" s="14"/>
      <c r="B548" s="234"/>
      <c r="C548" s="235"/>
      <c r="D548" s="218" t="s">
        <v>159</v>
      </c>
      <c r="E548" s="236" t="s">
        <v>19</v>
      </c>
      <c r="F548" s="237" t="s">
        <v>226</v>
      </c>
      <c r="G548" s="235"/>
      <c r="H548" s="238">
        <v>6.9299999999999997</v>
      </c>
      <c r="I548" s="239"/>
      <c r="J548" s="235"/>
      <c r="K548" s="235"/>
      <c r="L548" s="240"/>
      <c r="M548" s="241"/>
      <c r="N548" s="242"/>
      <c r="O548" s="242"/>
      <c r="P548" s="242"/>
      <c r="Q548" s="242"/>
      <c r="R548" s="242"/>
      <c r="S548" s="242"/>
      <c r="T548" s="243"/>
      <c r="U548" s="14"/>
      <c r="V548" s="14"/>
      <c r="W548" s="14"/>
      <c r="X548" s="14"/>
      <c r="Y548" s="14"/>
      <c r="Z548" s="14"/>
      <c r="AA548" s="14"/>
      <c r="AB548" s="14"/>
      <c r="AC548" s="14"/>
      <c r="AD548" s="14"/>
      <c r="AE548" s="14"/>
      <c r="AT548" s="244" t="s">
        <v>159</v>
      </c>
      <c r="AU548" s="244" t="s">
        <v>153</v>
      </c>
      <c r="AV548" s="14" t="s">
        <v>153</v>
      </c>
      <c r="AW548" s="14" t="s">
        <v>35</v>
      </c>
      <c r="AX548" s="14" t="s">
        <v>73</v>
      </c>
      <c r="AY548" s="244" t="s">
        <v>143</v>
      </c>
    </row>
    <row r="549" s="14" customFormat="1">
      <c r="A549" s="14"/>
      <c r="B549" s="234"/>
      <c r="C549" s="235"/>
      <c r="D549" s="218" t="s">
        <v>159</v>
      </c>
      <c r="E549" s="236" t="s">
        <v>19</v>
      </c>
      <c r="F549" s="237" t="s">
        <v>227</v>
      </c>
      <c r="G549" s="235"/>
      <c r="H549" s="238">
        <v>12.375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159</v>
      </c>
      <c r="AU549" s="244" t="s">
        <v>153</v>
      </c>
      <c r="AV549" s="14" t="s">
        <v>153</v>
      </c>
      <c r="AW549" s="14" t="s">
        <v>35</v>
      </c>
      <c r="AX549" s="14" t="s">
        <v>73</v>
      </c>
      <c r="AY549" s="244" t="s">
        <v>143</v>
      </c>
    </row>
    <row r="550" s="14" customFormat="1">
      <c r="A550" s="14"/>
      <c r="B550" s="234"/>
      <c r="C550" s="235"/>
      <c r="D550" s="218" t="s">
        <v>159</v>
      </c>
      <c r="E550" s="236" t="s">
        <v>19</v>
      </c>
      <c r="F550" s="237" t="s">
        <v>228</v>
      </c>
      <c r="G550" s="235"/>
      <c r="H550" s="238">
        <v>1.782</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159</v>
      </c>
      <c r="AU550" s="244" t="s">
        <v>153</v>
      </c>
      <c r="AV550" s="14" t="s">
        <v>153</v>
      </c>
      <c r="AW550" s="14" t="s">
        <v>35</v>
      </c>
      <c r="AX550" s="14" t="s">
        <v>73</v>
      </c>
      <c r="AY550" s="244" t="s">
        <v>143</v>
      </c>
    </row>
    <row r="551" s="14" customFormat="1">
      <c r="A551" s="14"/>
      <c r="B551" s="234"/>
      <c r="C551" s="235"/>
      <c r="D551" s="218" t="s">
        <v>159</v>
      </c>
      <c r="E551" s="236" t="s">
        <v>19</v>
      </c>
      <c r="F551" s="237" t="s">
        <v>229</v>
      </c>
      <c r="G551" s="235"/>
      <c r="H551" s="238">
        <v>3.8279999999999998</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159</v>
      </c>
      <c r="AU551" s="244" t="s">
        <v>153</v>
      </c>
      <c r="AV551" s="14" t="s">
        <v>153</v>
      </c>
      <c r="AW551" s="14" t="s">
        <v>35</v>
      </c>
      <c r="AX551" s="14" t="s">
        <v>73</v>
      </c>
      <c r="AY551" s="244" t="s">
        <v>143</v>
      </c>
    </row>
    <row r="552" s="14" customFormat="1">
      <c r="A552" s="14"/>
      <c r="B552" s="234"/>
      <c r="C552" s="235"/>
      <c r="D552" s="218" t="s">
        <v>159</v>
      </c>
      <c r="E552" s="236" t="s">
        <v>19</v>
      </c>
      <c r="F552" s="237" t="s">
        <v>230</v>
      </c>
      <c r="G552" s="235"/>
      <c r="H552" s="238">
        <v>0.98999999999999999</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159</v>
      </c>
      <c r="AU552" s="244" t="s">
        <v>153</v>
      </c>
      <c r="AV552" s="14" t="s">
        <v>153</v>
      </c>
      <c r="AW552" s="14" t="s">
        <v>35</v>
      </c>
      <c r="AX552" s="14" t="s">
        <v>73</v>
      </c>
      <c r="AY552" s="244" t="s">
        <v>143</v>
      </c>
    </row>
    <row r="553" s="13" customFormat="1">
      <c r="A553" s="13"/>
      <c r="B553" s="224"/>
      <c r="C553" s="225"/>
      <c r="D553" s="218" t="s">
        <v>159</v>
      </c>
      <c r="E553" s="226" t="s">
        <v>19</v>
      </c>
      <c r="F553" s="227" t="s">
        <v>258</v>
      </c>
      <c r="G553" s="225"/>
      <c r="H553" s="226" t="s">
        <v>19</v>
      </c>
      <c r="I553" s="228"/>
      <c r="J553" s="225"/>
      <c r="K553" s="225"/>
      <c r="L553" s="229"/>
      <c r="M553" s="230"/>
      <c r="N553" s="231"/>
      <c r="O553" s="231"/>
      <c r="P553" s="231"/>
      <c r="Q553" s="231"/>
      <c r="R553" s="231"/>
      <c r="S553" s="231"/>
      <c r="T553" s="232"/>
      <c r="U553" s="13"/>
      <c r="V553" s="13"/>
      <c r="W553" s="13"/>
      <c r="X553" s="13"/>
      <c r="Y553" s="13"/>
      <c r="Z553" s="13"/>
      <c r="AA553" s="13"/>
      <c r="AB553" s="13"/>
      <c r="AC553" s="13"/>
      <c r="AD553" s="13"/>
      <c r="AE553" s="13"/>
      <c r="AT553" s="233" t="s">
        <v>159</v>
      </c>
      <c r="AU553" s="233" t="s">
        <v>153</v>
      </c>
      <c r="AV553" s="13" t="s">
        <v>81</v>
      </c>
      <c r="AW553" s="13" t="s">
        <v>35</v>
      </c>
      <c r="AX553" s="13" t="s">
        <v>73</v>
      </c>
      <c r="AY553" s="233" t="s">
        <v>143</v>
      </c>
    </row>
    <row r="554" s="14" customFormat="1">
      <c r="A554" s="14"/>
      <c r="B554" s="234"/>
      <c r="C554" s="235"/>
      <c r="D554" s="218" t="s">
        <v>159</v>
      </c>
      <c r="E554" s="236" t="s">
        <v>19</v>
      </c>
      <c r="F554" s="237" t="s">
        <v>259</v>
      </c>
      <c r="G554" s="235"/>
      <c r="H554" s="238">
        <v>2.2000000000000002</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159</v>
      </c>
      <c r="AU554" s="244" t="s">
        <v>153</v>
      </c>
      <c r="AV554" s="14" t="s">
        <v>153</v>
      </c>
      <c r="AW554" s="14" t="s">
        <v>35</v>
      </c>
      <c r="AX554" s="14" t="s">
        <v>73</v>
      </c>
      <c r="AY554" s="244" t="s">
        <v>143</v>
      </c>
    </row>
    <row r="555" s="14" customFormat="1">
      <c r="A555" s="14"/>
      <c r="B555" s="234"/>
      <c r="C555" s="235"/>
      <c r="D555" s="218" t="s">
        <v>159</v>
      </c>
      <c r="E555" s="236" t="s">
        <v>19</v>
      </c>
      <c r="F555" s="237" t="s">
        <v>260</v>
      </c>
      <c r="G555" s="235"/>
      <c r="H555" s="238">
        <v>0.315</v>
      </c>
      <c r="I555" s="239"/>
      <c r="J555" s="235"/>
      <c r="K555" s="235"/>
      <c r="L555" s="240"/>
      <c r="M555" s="241"/>
      <c r="N555" s="242"/>
      <c r="O555" s="242"/>
      <c r="P555" s="242"/>
      <c r="Q555" s="242"/>
      <c r="R555" s="242"/>
      <c r="S555" s="242"/>
      <c r="T555" s="243"/>
      <c r="U555" s="14"/>
      <c r="V555" s="14"/>
      <c r="W555" s="14"/>
      <c r="X555" s="14"/>
      <c r="Y555" s="14"/>
      <c r="Z555" s="14"/>
      <c r="AA555" s="14"/>
      <c r="AB555" s="14"/>
      <c r="AC555" s="14"/>
      <c r="AD555" s="14"/>
      <c r="AE555" s="14"/>
      <c r="AT555" s="244" t="s">
        <v>159</v>
      </c>
      <c r="AU555" s="244" t="s">
        <v>153</v>
      </c>
      <c r="AV555" s="14" t="s">
        <v>153</v>
      </c>
      <c r="AW555" s="14" t="s">
        <v>35</v>
      </c>
      <c r="AX555" s="14" t="s">
        <v>73</v>
      </c>
      <c r="AY555" s="244" t="s">
        <v>143</v>
      </c>
    </row>
    <row r="556" s="15" customFormat="1">
      <c r="A556" s="15"/>
      <c r="B556" s="245"/>
      <c r="C556" s="246"/>
      <c r="D556" s="218" t="s">
        <v>159</v>
      </c>
      <c r="E556" s="247" t="s">
        <v>19</v>
      </c>
      <c r="F556" s="248" t="s">
        <v>179</v>
      </c>
      <c r="G556" s="246"/>
      <c r="H556" s="249">
        <v>306.40499999999997</v>
      </c>
      <c r="I556" s="250"/>
      <c r="J556" s="246"/>
      <c r="K556" s="246"/>
      <c r="L556" s="251"/>
      <c r="M556" s="252"/>
      <c r="N556" s="253"/>
      <c r="O556" s="253"/>
      <c r="P556" s="253"/>
      <c r="Q556" s="253"/>
      <c r="R556" s="253"/>
      <c r="S556" s="253"/>
      <c r="T556" s="254"/>
      <c r="U556" s="15"/>
      <c r="V556" s="15"/>
      <c r="W556" s="15"/>
      <c r="X556" s="15"/>
      <c r="Y556" s="15"/>
      <c r="Z556" s="15"/>
      <c r="AA556" s="15"/>
      <c r="AB556" s="15"/>
      <c r="AC556" s="15"/>
      <c r="AD556" s="15"/>
      <c r="AE556" s="15"/>
      <c r="AT556" s="255" t="s">
        <v>159</v>
      </c>
      <c r="AU556" s="255" t="s">
        <v>153</v>
      </c>
      <c r="AV556" s="15" t="s">
        <v>152</v>
      </c>
      <c r="AW556" s="15" t="s">
        <v>35</v>
      </c>
      <c r="AX556" s="15" t="s">
        <v>81</v>
      </c>
      <c r="AY556" s="255" t="s">
        <v>143</v>
      </c>
    </row>
    <row r="557" s="2" customFormat="1" ht="24.15" customHeight="1">
      <c r="A557" s="39"/>
      <c r="B557" s="40"/>
      <c r="C557" s="205" t="s">
        <v>420</v>
      </c>
      <c r="D557" s="205" t="s">
        <v>147</v>
      </c>
      <c r="E557" s="206" t="s">
        <v>421</v>
      </c>
      <c r="F557" s="207" t="s">
        <v>422</v>
      </c>
      <c r="G557" s="208" t="s">
        <v>264</v>
      </c>
      <c r="H557" s="209">
        <v>35.700000000000003</v>
      </c>
      <c r="I557" s="210"/>
      <c r="J557" s="211">
        <f>ROUND(I557*H557,2)</f>
        <v>0</v>
      </c>
      <c r="K557" s="207" t="s">
        <v>151</v>
      </c>
      <c r="L557" s="45"/>
      <c r="M557" s="212" t="s">
        <v>19</v>
      </c>
      <c r="N557" s="213" t="s">
        <v>45</v>
      </c>
      <c r="O557" s="85"/>
      <c r="P557" s="214">
        <f>O557*H557</f>
        <v>0</v>
      </c>
      <c r="Q557" s="214">
        <v>0.020650000000000002</v>
      </c>
      <c r="R557" s="214">
        <f>Q557*H557</f>
        <v>0.73720500000000011</v>
      </c>
      <c r="S557" s="214">
        <v>0</v>
      </c>
      <c r="T557" s="215">
        <f>S557*H557</f>
        <v>0</v>
      </c>
      <c r="U557" s="39"/>
      <c r="V557" s="39"/>
      <c r="W557" s="39"/>
      <c r="X557" s="39"/>
      <c r="Y557" s="39"/>
      <c r="Z557" s="39"/>
      <c r="AA557" s="39"/>
      <c r="AB557" s="39"/>
      <c r="AC557" s="39"/>
      <c r="AD557" s="39"/>
      <c r="AE557" s="39"/>
      <c r="AR557" s="216" t="s">
        <v>152</v>
      </c>
      <c r="AT557" s="216" t="s">
        <v>147</v>
      </c>
      <c r="AU557" s="216" t="s">
        <v>153</v>
      </c>
      <c r="AY557" s="18" t="s">
        <v>143</v>
      </c>
      <c r="BE557" s="217">
        <f>IF(N557="základní",J557,0)</f>
        <v>0</v>
      </c>
      <c r="BF557" s="217">
        <f>IF(N557="snížená",J557,0)</f>
        <v>0</v>
      </c>
      <c r="BG557" s="217">
        <f>IF(N557="zákl. přenesená",J557,0)</f>
        <v>0</v>
      </c>
      <c r="BH557" s="217">
        <f>IF(N557="sníž. přenesená",J557,0)</f>
        <v>0</v>
      </c>
      <c r="BI557" s="217">
        <f>IF(N557="nulová",J557,0)</f>
        <v>0</v>
      </c>
      <c r="BJ557" s="18" t="s">
        <v>153</v>
      </c>
      <c r="BK557" s="217">
        <f>ROUND(I557*H557,2)</f>
        <v>0</v>
      </c>
      <c r="BL557" s="18" t="s">
        <v>152</v>
      </c>
      <c r="BM557" s="216" t="s">
        <v>423</v>
      </c>
    </row>
    <row r="558" s="2" customFormat="1">
      <c r="A558" s="39"/>
      <c r="B558" s="40"/>
      <c r="C558" s="41"/>
      <c r="D558" s="218" t="s">
        <v>155</v>
      </c>
      <c r="E558" s="41"/>
      <c r="F558" s="219" t="s">
        <v>424</v>
      </c>
      <c r="G558" s="41"/>
      <c r="H558" s="41"/>
      <c r="I558" s="220"/>
      <c r="J558" s="41"/>
      <c r="K558" s="41"/>
      <c r="L558" s="45"/>
      <c r="M558" s="221"/>
      <c r="N558" s="222"/>
      <c r="O558" s="85"/>
      <c r="P558" s="85"/>
      <c r="Q558" s="85"/>
      <c r="R558" s="85"/>
      <c r="S558" s="85"/>
      <c r="T558" s="86"/>
      <c r="U558" s="39"/>
      <c r="V558" s="39"/>
      <c r="W558" s="39"/>
      <c r="X558" s="39"/>
      <c r="Y558" s="39"/>
      <c r="Z558" s="39"/>
      <c r="AA558" s="39"/>
      <c r="AB558" s="39"/>
      <c r="AC558" s="39"/>
      <c r="AD558" s="39"/>
      <c r="AE558" s="39"/>
      <c r="AT558" s="18" t="s">
        <v>155</v>
      </c>
      <c r="AU558" s="18" t="s">
        <v>153</v>
      </c>
    </row>
    <row r="559" s="13" customFormat="1">
      <c r="A559" s="13"/>
      <c r="B559" s="224"/>
      <c r="C559" s="225"/>
      <c r="D559" s="218" t="s">
        <v>159</v>
      </c>
      <c r="E559" s="226" t="s">
        <v>19</v>
      </c>
      <c r="F559" s="227" t="s">
        <v>233</v>
      </c>
      <c r="G559" s="225"/>
      <c r="H559" s="226" t="s">
        <v>19</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159</v>
      </c>
      <c r="AU559" s="233" t="s">
        <v>153</v>
      </c>
      <c r="AV559" s="13" t="s">
        <v>81</v>
      </c>
      <c r="AW559" s="13" t="s">
        <v>35</v>
      </c>
      <c r="AX559" s="13" t="s">
        <v>73</v>
      </c>
      <c r="AY559" s="233" t="s">
        <v>143</v>
      </c>
    </row>
    <row r="560" s="13" customFormat="1">
      <c r="A560" s="13"/>
      <c r="B560" s="224"/>
      <c r="C560" s="225"/>
      <c r="D560" s="218" t="s">
        <v>159</v>
      </c>
      <c r="E560" s="226" t="s">
        <v>19</v>
      </c>
      <c r="F560" s="227" t="s">
        <v>210</v>
      </c>
      <c r="G560" s="225"/>
      <c r="H560" s="226" t="s">
        <v>19</v>
      </c>
      <c r="I560" s="228"/>
      <c r="J560" s="225"/>
      <c r="K560" s="225"/>
      <c r="L560" s="229"/>
      <c r="M560" s="230"/>
      <c r="N560" s="231"/>
      <c r="O560" s="231"/>
      <c r="P560" s="231"/>
      <c r="Q560" s="231"/>
      <c r="R560" s="231"/>
      <c r="S560" s="231"/>
      <c r="T560" s="232"/>
      <c r="U560" s="13"/>
      <c r="V560" s="13"/>
      <c r="W560" s="13"/>
      <c r="X560" s="13"/>
      <c r="Y560" s="13"/>
      <c r="Z560" s="13"/>
      <c r="AA560" s="13"/>
      <c r="AB560" s="13"/>
      <c r="AC560" s="13"/>
      <c r="AD560" s="13"/>
      <c r="AE560" s="13"/>
      <c r="AT560" s="233" t="s">
        <v>159</v>
      </c>
      <c r="AU560" s="233" t="s">
        <v>153</v>
      </c>
      <c r="AV560" s="13" t="s">
        <v>81</v>
      </c>
      <c r="AW560" s="13" t="s">
        <v>35</v>
      </c>
      <c r="AX560" s="13" t="s">
        <v>73</v>
      </c>
      <c r="AY560" s="233" t="s">
        <v>143</v>
      </c>
    </row>
    <row r="561" s="14" customFormat="1">
      <c r="A561" s="14"/>
      <c r="B561" s="234"/>
      <c r="C561" s="235"/>
      <c r="D561" s="218" t="s">
        <v>159</v>
      </c>
      <c r="E561" s="236" t="s">
        <v>19</v>
      </c>
      <c r="F561" s="237" t="s">
        <v>332</v>
      </c>
      <c r="G561" s="235"/>
      <c r="H561" s="238">
        <v>13.5</v>
      </c>
      <c r="I561" s="239"/>
      <c r="J561" s="235"/>
      <c r="K561" s="235"/>
      <c r="L561" s="240"/>
      <c r="M561" s="241"/>
      <c r="N561" s="242"/>
      <c r="O561" s="242"/>
      <c r="P561" s="242"/>
      <c r="Q561" s="242"/>
      <c r="R561" s="242"/>
      <c r="S561" s="242"/>
      <c r="T561" s="243"/>
      <c r="U561" s="14"/>
      <c r="V561" s="14"/>
      <c r="W561" s="14"/>
      <c r="X561" s="14"/>
      <c r="Y561" s="14"/>
      <c r="Z561" s="14"/>
      <c r="AA561" s="14"/>
      <c r="AB561" s="14"/>
      <c r="AC561" s="14"/>
      <c r="AD561" s="14"/>
      <c r="AE561" s="14"/>
      <c r="AT561" s="244" t="s">
        <v>159</v>
      </c>
      <c r="AU561" s="244" t="s">
        <v>153</v>
      </c>
      <c r="AV561" s="14" t="s">
        <v>153</v>
      </c>
      <c r="AW561" s="14" t="s">
        <v>35</v>
      </c>
      <c r="AX561" s="14" t="s">
        <v>73</v>
      </c>
      <c r="AY561" s="244" t="s">
        <v>143</v>
      </c>
    </row>
    <row r="562" s="14" customFormat="1">
      <c r="A562" s="14"/>
      <c r="B562" s="234"/>
      <c r="C562" s="235"/>
      <c r="D562" s="218" t="s">
        <v>159</v>
      </c>
      <c r="E562" s="236" t="s">
        <v>19</v>
      </c>
      <c r="F562" s="237" t="s">
        <v>333</v>
      </c>
      <c r="G562" s="235"/>
      <c r="H562" s="238">
        <v>9</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159</v>
      </c>
      <c r="AU562" s="244" t="s">
        <v>153</v>
      </c>
      <c r="AV562" s="14" t="s">
        <v>153</v>
      </c>
      <c r="AW562" s="14" t="s">
        <v>35</v>
      </c>
      <c r="AX562" s="14" t="s">
        <v>73</v>
      </c>
      <c r="AY562" s="244" t="s">
        <v>143</v>
      </c>
    </row>
    <row r="563" s="14" customFormat="1">
      <c r="A563" s="14"/>
      <c r="B563" s="234"/>
      <c r="C563" s="235"/>
      <c r="D563" s="218" t="s">
        <v>159</v>
      </c>
      <c r="E563" s="236" t="s">
        <v>19</v>
      </c>
      <c r="F563" s="237" t="s">
        <v>334</v>
      </c>
      <c r="G563" s="235"/>
      <c r="H563" s="238">
        <v>7.5</v>
      </c>
      <c r="I563" s="239"/>
      <c r="J563" s="235"/>
      <c r="K563" s="235"/>
      <c r="L563" s="240"/>
      <c r="M563" s="241"/>
      <c r="N563" s="242"/>
      <c r="O563" s="242"/>
      <c r="P563" s="242"/>
      <c r="Q563" s="242"/>
      <c r="R563" s="242"/>
      <c r="S563" s="242"/>
      <c r="T563" s="243"/>
      <c r="U563" s="14"/>
      <c r="V563" s="14"/>
      <c r="W563" s="14"/>
      <c r="X563" s="14"/>
      <c r="Y563" s="14"/>
      <c r="Z563" s="14"/>
      <c r="AA563" s="14"/>
      <c r="AB563" s="14"/>
      <c r="AC563" s="14"/>
      <c r="AD563" s="14"/>
      <c r="AE563" s="14"/>
      <c r="AT563" s="244" t="s">
        <v>159</v>
      </c>
      <c r="AU563" s="244" t="s">
        <v>153</v>
      </c>
      <c r="AV563" s="14" t="s">
        <v>153</v>
      </c>
      <c r="AW563" s="14" t="s">
        <v>35</v>
      </c>
      <c r="AX563" s="14" t="s">
        <v>73</v>
      </c>
      <c r="AY563" s="244" t="s">
        <v>143</v>
      </c>
    </row>
    <row r="564" s="14" customFormat="1">
      <c r="A564" s="14"/>
      <c r="B564" s="234"/>
      <c r="C564" s="235"/>
      <c r="D564" s="218" t="s">
        <v>159</v>
      </c>
      <c r="E564" s="236" t="s">
        <v>19</v>
      </c>
      <c r="F564" s="237" t="s">
        <v>335</v>
      </c>
      <c r="G564" s="235"/>
      <c r="H564" s="238">
        <v>1.8</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159</v>
      </c>
      <c r="AU564" s="244" t="s">
        <v>153</v>
      </c>
      <c r="AV564" s="14" t="s">
        <v>153</v>
      </c>
      <c r="AW564" s="14" t="s">
        <v>35</v>
      </c>
      <c r="AX564" s="14" t="s">
        <v>73</v>
      </c>
      <c r="AY564" s="244" t="s">
        <v>143</v>
      </c>
    </row>
    <row r="565" s="14" customFormat="1">
      <c r="A565" s="14"/>
      <c r="B565" s="234"/>
      <c r="C565" s="235"/>
      <c r="D565" s="218" t="s">
        <v>159</v>
      </c>
      <c r="E565" s="236" t="s">
        <v>19</v>
      </c>
      <c r="F565" s="237" t="s">
        <v>336</v>
      </c>
      <c r="G565" s="235"/>
      <c r="H565" s="238">
        <v>2.3999999999999999</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159</v>
      </c>
      <c r="AU565" s="244" t="s">
        <v>153</v>
      </c>
      <c r="AV565" s="14" t="s">
        <v>153</v>
      </c>
      <c r="AW565" s="14" t="s">
        <v>35</v>
      </c>
      <c r="AX565" s="14" t="s">
        <v>73</v>
      </c>
      <c r="AY565" s="244" t="s">
        <v>143</v>
      </c>
    </row>
    <row r="566" s="14" customFormat="1">
      <c r="A566" s="14"/>
      <c r="B566" s="234"/>
      <c r="C566" s="235"/>
      <c r="D566" s="218" t="s">
        <v>159</v>
      </c>
      <c r="E566" s="236" t="s">
        <v>19</v>
      </c>
      <c r="F566" s="237" t="s">
        <v>222</v>
      </c>
      <c r="G566" s="235"/>
      <c r="H566" s="238">
        <v>1.5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159</v>
      </c>
      <c r="AU566" s="244" t="s">
        <v>153</v>
      </c>
      <c r="AV566" s="14" t="s">
        <v>153</v>
      </c>
      <c r="AW566" s="14" t="s">
        <v>35</v>
      </c>
      <c r="AX566" s="14" t="s">
        <v>73</v>
      </c>
      <c r="AY566" s="244" t="s">
        <v>143</v>
      </c>
    </row>
    <row r="567" s="15" customFormat="1">
      <c r="A567" s="15"/>
      <c r="B567" s="245"/>
      <c r="C567" s="246"/>
      <c r="D567" s="218" t="s">
        <v>159</v>
      </c>
      <c r="E567" s="247" t="s">
        <v>19</v>
      </c>
      <c r="F567" s="248" t="s">
        <v>179</v>
      </c>
      <c r="G567" s="246"/>
      <c r="H567" s="249">
        <v>35.700000000000003</v>
      </c>
      <c r="I567" s="250"/>
      <c r="J567" s="246"/>
      <c r="K567" s="246"/>
      <c r="L567" s="251"/>
      <c r="M567" s="252"/>
      <c r="N567" s="253"/>
      <c r="O567" s="253"/>
      <c r="P567" s="253"/>
      <c r="Q567" s="253"/>
      <c r="R567" s="253"/>
      <c r="S567" s="253"/>
      <c r="T567" s="254"/>
      <c r="U567" s="15"/>
      <c r="V567" s="15"/>
      <c r="W567" s="15"/>
      <c r="X567" s="15"/>
      <c r="Y567" s="15"/>
      <c r="Z567" s="15"/>
      <c r="AA567" s="15"/>
      <c r="AB567" s="15"/>
      <c r="AC567" s="15"/>
      <c r="AD567" s="15"/>
      <c r="AE567" s="15"/>
      <c r="AT567" s="255" t="s">
        <v>159</v>
      </c>
      <c r="AU567" s="255" t="s">
        <v>153</v>
      </c>
      <c r="AV567" s="15" t="s">
        <v>152</v>
      </c>
      <c r="AW567" s="15" t="s">
        <v>35</v>
      </c>
      <c r="AX567" s="15" t="s">
        <v>81</v>
      </c>
      <c r="AY567" s="255" t="s">
        <v>143</v>
      </c>
    </row>
    <row r="568" s="2" customFormat="1" ht="24.15" customHeight="1">
      <c r="A568" s="39"/>
      <c r="B568" s="40"/>
      <c r="C568" s="205" t="s">
        <v>425</v>
      </c>
      <c r="D568" s="205" t="s">
        <v>147</v>
      </c>
      <c r="E568" s="206" t="s">
        <v>426</v>
      </c>
      <c r="F568" s="207" t="s">
        <v>427</v>
      </c>
      <c r="G568" s="208" t="s">
        <v>150</v>
      </c>
      <c r="H568" s="209">
        <v>58.454999999999998</v>
      </c>
      <c r="I568" s="210"/>
      <c r="J568" s="211">
        <f>ROUND(I568*H568,2)</f>
        <v>0</v>
      </c>
      <c r="K568" s="207" t="s">
        <v>151</v>
      </c>
      <c r="L568" s="45"/>
      <c r="M568" s="212" t="s">
        <v>19</v>
      </c>
      <c r="N568" s="213" t="s">
        <v>45</v>
      </c>
      <c r="O568" s="85"/>
      <c r="P568" s="214">
        <f>O568*H568</f>
        <v>0</v>
      </c>
      <c r="Q568" s="214">
        <v>0</v>
      </c>
      <c r="R568" s="214">
        <f>Q568*H568</f>
        <v>0</v>
      </c>
      <c r="S568" s="214">
        <v>0</v>
      </c>
      <c r="T568" s="215">
        <f>S568*H568</f>
        <v>0</v>
      </c>
      <c r="U568" s="39"/>
      <c r="V568" s="39"/>
      <c r="W568" s="39"/>
      <c r="X568" s="39"/>
      <c r="Y568" s="39"/>
      <c r="Z568" s="39"/>
      <c r="AA568" s="39"/>
      <c r="AB568" s="39"/>
      <c r="AC568" s="39"/>
      <c r="AD568" s="39"/>
      <c r="AE568" s="39"/>
      <c r="AR568" s="216" t="s">
        <v>152</v>
      </c>
      <c r="AT568" s="216" t="s">
        <v>147</v>
      </c>
      <c r="AU568" s="216" t="s">
        <v>153</v>
      </c>
      <c r="AY568" s="18" t="s">
        <v>143</v>
      </c>
      <c r="BE568" s="217">
        <f>IF(N568="základní",J568,0)</f>
        <v>0</v>
      </c>
      <c r="BF568" s="217">
        <f>IF(N568="snížená",J568,0)</f>
        <v>0</v>
      </c>
      <c r="BG568" s="217">
        <f>IF(N568="zákl. přenesená",J568,0)</f>
        <v>0</v>
      </c>
      <c r="BH568" s="217">
        <f>IF(N568="sníž. přenesená",J568,0)</f>
        <v>0</v>
      </c>
      <c r="BI568" s="217">
        <f>IF(N568="nulová",J568,0)</f>
        <v>0</v>
      </c>
      <c r="BJ568" s="18" t="s">
        <v>153</v>
      </c>
      <c r="BK568" s="217">
        <f>ROUND(I568*H568,2)</f>
        <v>0</v>
      </c>
      <c r="BL568" s="18" t="s">
        <v>152</v>
      </c>
      <c r="BM568" s="216" t="s">
        <v>428</v>
      </c>
    </row>
    <row r="569" s="2" customFormat="1">
      <c r="A569" s="39"/>
      <c r="B569" s="40"/>
      <c r="C569" s="41"/>
      <c r="D569" s="218" t="s">
        <v>155</v>
      </c>
      <c r="E569" s="41"/>
      <c r="F569" s="219" t="s">
        <v>429</v>
      </c>
      <c r="G569" s="41"/>
      <c r="H569" s="41"/>
      <c r="I569" s="220"/>
      <c r="J569" s="41"/>
      <c r="K569" s="41"/>
      <c r="L569" s="45"/>
      <c r="M569" s="221"/>
      <c r="N569" s="222"/>
      <c r="O569" s="85"/>
      <c r="P569" s="85"/>
      <c r="Q569" s="85"/>
      <c r="R569" s="85"/>
      <c r="S569" s="85"/>
      <c r="T569" s="86"/>
      <c r="U569" s="39"/>
      <c r="V569" s="39"/>
      <c r="W569" s="39"/>
      <c r="X569" s="39"/>
      <c r="Y569" s="39"/>
      <c r="Z569" s="39"/>
      <c r="AA569" s="39"/>
      <c r="AB569" s="39"/>
      <c r="AC569" s="39"/>
      <c r="AD569" s="39"/>
      <c r="AE569" s="39"/>
      <c r="AT569" s="18" t="s">
        <v>155</v>
      </c>
      <c r="AU569" s="18" t="s">
        <v>153</v>
      </c>
    </row>
    <row r="570" s="2" customFormat="1">
      <c r="A570" s="39"/>
      <c r="B570" s="40"/>
      <c r="C570" s="41"/>
      <c r="D570" s="218" t="s">
        <v>157</v>
      </c>
      <c r="E570" s="41"/>
      <c r="F570" s="223" t="s">
        <v>430</v>
      </c>
      <c r="G570" s="41"/>
      <c r="H570" s="41"/>
      <c r="I570" s="220"/>
      <c r="J570" s="41"/>
      <c r="K570" s="41"/>
      <c r="L570" s="45"/>
      <c r="M570" s="221"/>
      <c r="N570" s="222"/>
      <c r="O570" s="85"/>
      <c r="P570" s="85"/>
      <c r="Q570" s="85"/>
      <c r="R570" s="85"/>
      <c r="S570" s="85"/>
      <c r="T570" s="86"/>
      <c r="U570" s="39"/>
      <c r="V570" s="39"/>
      <c r="W570" s="39"/>
      <c r="X570" s="39"/>
      <c r="Y570" s="39"/>
      <c r="Z570" s="39"/>
      <c r="AA570" s="39"/>
      <c r="AB570" s="39"/>
      <c r="AC570" s="39"/>
      <c r="AD570" s="39"/>
      <c r="AE570" s="39"/>
      <c r="AT570" s="18" t="s">
        <v>157</v>
      </c>
      <c r="AU570" s="18" t="s">
        <v>153</v>
      </c>
    </row>
    <row r="571" s="13" customFormat="1">
      <c r="A571" s="13"/>
      <c r="B571" s="224"/>
      <c r="C571" s="225"/>
      <c r="D571" s="218" t="s">
        <v>159</v>
      </c>
      <c r="E571" s="226" t="s">
        <v>19</v>
      </c>
      <c r="F571" s="227" t="s">
        <v>160</v>
      </c>
      <c r="G571" s="225"/>
      <c r="H571" s="226" t="s">
        <v>19</v>
      </c>
      <c r="I571" s="228"/>
      <c r="J571" s="225"/>
      <c r="K571" s="225"/>
      <c r="L571" s="229"/>
      <c r="M571" s="230"/>
      <c r="N571" s="231"/>
      <c r="O571" s="231"/>
      <c r="P571" s="231"/>
      <c r="Q571" s="231"/>
      <c r="R571" s="231"/>
      <c r="S571" s="231"/>
      <c r="T571" s="232"/>
      <c r="U571" s="13"/>
      <c r="V571" s="13"/>
      <c r="W571" s="13"/>
      <c r="X571" s="13"/>
      <c r="Y571" s="13"/>
      <c r="Z571" s="13"/>
      <c r="AA571" s="13"/>
      <c r="AB571" s="13"/>
      <c r="AC571" s="13"/>
      <c r="AD571" s="13"/>
      <c r="AE571" s="13"/>
      <c r="AT571" s="233" t="s">
        <v>159</v>
      </c>
      <c r="AU571" s="233" t="s">
        <v>153</v>
      </c>
      <c r="AV571" s="13" t="s">
        <v>81</v>
      </c>
      <c r="AW571" s="13" t="s">
        <v>35</v>
      </c>
      <c r="AX571" s="13" t="s">
        <v>73</v>
      </c>
      <c r="AY571" s="233" t="s">
        <v>143</v>
      </c>
    </row>
    <row r="572" s="14" customFormat="1">
      <c r="A572" s="14"/>
      <c r="B572" s="234"/>
      <c r="C572" s="235"/>
      <c r="D572" s="218" t="s">
        <v>159</v>
      </c>
      <c r="E572" s="236" t="s">
        <v>19</v>
      </c>
      <c r="F572" s="237" t="s">
        <v>431</v>
      </c>
      <c r="G572" s="235"/>
      <c r="H572" s="238">
        <v>4.2000000000000002</v>
      </c>
      <c r="I572" s="239"/>
      <c r="J572" s="235"/>
      <c r="K572" s="235"/>
      <c r="L572" s="240"/>
      <c r="M572" s="241"/>
      <c r="N572" s="242"/>
      <c r="O572" s="242"/>
      <c r="P572" s="242"/>
      <c r="Q572" s="242"/>
      <c r="R572" s="242"/>
      <c r="S572" s="242"/>
      <c r="T572" s="243"/>
      <c r="U572" s="14"/>
      <c r="V572" s="14"/>
      <c r="W572" s="14"/>
      <c r="X572" s="14"/>
      <c r="Y572" s="14"/>
      <c r="Z572" s="14"/>
      <c r="AA572" s="14"/>
      <c r="AB572" s="14"/>
      <c r="AC572" s="14"/>
      <c r="AD572" s="14"/>
      <c r="AE572" s="14"/>
      <c r="AT572" s="244" t="s">
        <v>159</v>
      </c>
      <c r="AU572" s="244" t="s">
        <v>153</v>
      </c>
      <c r="AV572" s="14" t="s">
        <v>153</v>
      </c>
      <c r="AW572" s="14" t="s">
        <v>35</v>
      </c>
      <c r="AX572" s="14" t="s">
        <v>73</v>
      </c>
      <c r="AY572" s="244" t="s">
        <v>143</v>
      </c>
    </row>
    <row r="573" s="13" customFormat="1">
      <c r="A573" s="13"/>
      <c r="B573" s="224"/>
      <c r="C573" s="225"/>
      <c r="D573" s="218" t="s">
        <v>159</v>
      </c>
      <c r="E573" s="226" t="s">
        <v>19</v>
      </c>
      <c r="F573" s="227" t="s">
        <v>210</v>
      </c>
      <c r="G573" s="225"/>
      <c r="H573" s="226" t="s">
        <v>19</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159</v>
      </c>
      <c r="AU573" s="233" t="s">
        <v>153</v>
      </c>
      <c r="AV573" s="13" t="s">
        <v>81</v>
      </c>
      <c r="AW573" s="13" t="s">
        <v>35</v>
      </c>
      <c r="AX573" s="13" t="s">
        <v>73</v>
      </c>
      <c r="AY573" s="233" t="s">
        <v>143</v>
      </c>
    </row>
    <row r="574" s="14" customFormat="1">
      <c r="A574" s="14"/>
      <c r="B574" s="234"/>
      <c r="C574" s="235"/>
      <c r="D574" s="218" t="s">
        <v>159</v>
      </c>
      <c r="E574" s="236" t="s">
        <v>19</v>
      </c>
      <c r="F574" s="237" t="s">
        <v>432</v>
      </c>
      <c r="G574" s="235"/>
      <c r="H574" s="238">
        <v>20.25</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159</v>
      </c>
      <c r="AU574" s="244" t="s">
        <v>153</v>
      </c>
      <c r="AV574" s="14" t="s">
        <v>153</v>
      </c>
      <c r="AW574" s="14" t="s">
        <v>35</v>
      </c>
      <c r="AX574" s="14" t="s">
        <v>73</v>
      </c>
      <c r="AY574" s="244" t="s">
        <v>143</v>
      </c>
    </row>
    <row r="575" s="14" customFormat="1">
      <c r="A575" s="14"/>
      <c r="B575" s="234"/>
      <c r="C575" s="235"/>
      <c r="D575" s="218" t="s">
        <v>159</v>
      </c>
      <c r="E575" s="236" t="s">
        <v>19</v>
      </c>
      <c r="F575" s="237" t="s">
        <v>433</v>
      </c>
      <c r="G575" s="235"/>
      <c r="H575" s="238">
        <v>13.5</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159</v>
      </c>
      <c r="AU575" s="244" t="s">
        <v>153</v>
      </c>
      <c r="AV575" s="14" t="s">
        <v>153</v>
      </c>
      <c r="AW575" s="14" t="s">
        <v>35</v>
      </c>
      <c r="AX575" s="14" t="s">
        <v>73</v>
      </c>
      <c r="AY575" s="244" t="s">
        <v>143</v>
      </c>
    </row>
    <row r="576" s="14" customFormat="1">
      <c r="A576" s="14"/>
      <c r="B576" s="234"/>
      <c r="C576" s="235"/>
      <c r="D576" s="218" t="s">
        <v>159</v>
      </c>
      <c r="E576" s="236" t="s">
        <v>19</v>
      </c>
      <c r="F576" s="237" t="s">
        <v>434</v>
      </c>
      <c r="G576" s="235"/>
      <c r="H576" s="238">
        <v>11.25</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159</v>
      </c>
      <c r="AU576" s="244" t="s">
        <v>153</v>
      </c>
      <c r="AV576" s="14" t="s">
        <v>153</v>
      </c>
      <c r="AW576" s="14" t="s">
        <v>35</v>
      </c>
      <c r="AX576" s="14" t="s">
        <v>73</v>
      </c>
      <c r="AY576" s="244" t="s">
        <v>143</v>
      </c>
    </row>
    <row r="577" s="14" customFormat="1">
      <c r="A577" s="14"/>
      <c r="B577" s="234"/>
      <c r="C577" s="235"/>
      <c r="D577" s="218" t="s">
        <v>159</v>
      </c>
      <c r="E577" s="236" t="s">
        <v>19</v>
      </c>
      <c r="F577" s="237" t="s">
        <v>435</v>
      </c>
      <c r="G577" s="235"/>
      <c r="H577" s="238">
        <v>0.81000000000000005</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159</v>
      </c>
      <c r="AU577" s="244" t="s">
        <v>153</v>
      </c>
      <c r="AV577" s="14" t="s">
        <v>153</v>
      </c>
      <c r="AW577" s="14" t="s">
        <v>35</v>
      </c>
      <c r="AX577" s="14" t="s">
        <v>73</v>
      </c>
      <c r="AY577" s="244" t="s">
        <v>143</v>
      </c>
    </row>
    <row r="578" s="14" customFormat="1">
      <c r="A578" s="14"/>
      <c r="B578" s="234"/>
      <c r="C578" s="235"/>
      <c r="D578" s="218" t="s">
        <v>159</v>
      </c>
      <c r="E578" s="236" t="s">
        <v>19</v>
      </c>
      <c r="F578" s="237" t="s">
        <v>436</v>
      </c>
      <c r="G578" s="235"/>
      <c r="H578" s="238">
        <v>5.5199999999999996</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159</v>
      </c>
      <c r="AU578" s="244" t="s">
        <v>153</v>
      </c>
      <c r="AV578" s="14" t="s">
        <v>153</v>
      </c>
      <c r="AW578" s="14" t="s">
        <v>35</v>
      </c>
      <c r="AX578" s="14" t="s">
        <v>73</v>
      </c>
      <c r="AY578" s="244" t="s">
        <v>143</v>
      </c>
    </row>
    <row r="579" s="14" customFormat="1">
      <c r="A579" s="14"/>
      <c r="B579" s="234"/>
      <c r="C579" s="235"/>
      <c r="D579" s="218" t="s">
        <v>159</v>
      </c>
      <c r="E579" s="236" t="s">
        <v>19</v>
      </c>
      <c r="F579" s="237" t="s">
        <v>437</v>
      </c>
      <c r="G579" s="235"/>
      <c r="H579" s="238">
        <v>1.125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159</v>
      </c>
      <c r="AU579" s="244" t="s">
        <v>153</v>
      </c>
      <c r="AV579" s="14" t="s">
        <v>153</v>
      </c>
      <c r="AW579" s="14" t="s">
        <v>35</v>
      </c>
      <c r="AX579" s="14" t="s">
        <v>73</v>
      </c>
      <c r="AY579" s="244" t="s">
        <v>143</v>
      </c>
    </row>
    <row r="580" s="13" customFormat="1">
      <c r="A580" s="13"/>
      <c r="B580" s="224"/>
      <c r="C580" s="225"/>
      <c r="D580" s="218" t="s">
        <v>159</v>
      </c>
      <c r="E580" s="226" t="s">
        <v>19</v>
      </c>
      <c r="F580" s="227" t="s">
        <v>167</v>
      </c>
      <c r="G580" s="225"/>
      <c r="H580" s="226" t="s">
        <v>19</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159</v>
      </c>
      <c r="AU580" s="233" t="s">
        <v>153</v>
      </c>
      <c r="AV580" s="13" t="s">
        <v>81</v>
      </c>
      <c r="AW580" s="13" t="s">
        <v>35</v>
      </c>
      <c r="AX580" s="13" t="s">
        <v>73</v>
      </c>
      <c r="AY580" s="233" t="s">
        <v>143</v>
      </c>
    </row>
    <row r="581" s="14" customFormat="1">
      <c r="A581" s="14"/>
      <c r="B581" s="234"/>
      <c r="C581" s="235"/>
      <c r="D581" s="218" t="s">
        <v>159</v>
      </c>
      <c r="E581" s="236" t="s">
        <v>19</v>
      </c>
      <c r="F581" s="237" t="s">
        <v>438</v>
      </c>
      <c r="G581" s="235"/>
      <c r="H581" s="238">
        <v>1.8</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159</v>
      </c>
      <c r="AU581" s="244" t="s">
        <v>153</v>
      </c>
      <c r="AV581" s="14" t="s">
        <v>153</v>
      </c>
      <c r="AW581" s="14" t="s">
        <v>35</v>
      </c>
      <c r="AX581" s="14" t="s">
        <v>73</v>
      </c>
      <c r="AY581" s="244" t="s">
        <v>143</v>
      </c>
    </row>
    <row r="582" s="15" customFormat="1">
      <c r="A582" s="15"/>
      <c r="B582" s="245"/>
      <c r="C582" s="246"/>
      <c r="D582" s="218" t="s">
        <v>159</v>
      </c>
      <c r="E582" s="247" t="s">
        <v>19</v>
      </c>
      <c r="F582" s="248" t="s">
        <v>179</v>
      </c>
      <c r="G582" s="246"/>
      <c r="H582" s="249">
        <v>58.454999999999998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159</v>
      </c>
      <c r="AU582" s="255" t="s">
        <v>153</v>
      </c>
      <c r="AV582" s="15" t="s">
        <v>152</v>
      </c>
      <c r="AW582" s="15" t="s">
        <v>35</v>
      </c>
      <c r="AX582" s="15" t="s">
        <v>81</v>
      </c>
      <c r="AY582" s="255" t="s">
        <v>143</v>
      </c>
    </row>
    <row r="583" s="2" customFormat="1" ht="14.4" customHeight="1">
      <c r="A583" s="39"/>
      <c r="B583" s="40"/>
      <c r="C583" s="205" t="s">
        <v>439</v>
      </c>
      <c r="D583" s="205" t="s">
        <v>147</v>
      </c>
      <c r="E583" s="206" t="s">
        <v>440</v>
      </c>
      <c r="F583" s="207" t="s">
        <v>441</v>
      </c>
      <c r="G583" s="208" t="s">
        <v>150</v>
      </c>
      <c r="H583" s="209">
        <v>385.63799999999998</v>
      </c>
      <c r="I583" s="210"/>
      <c r="J583" s="211">
        <f>ROUND(I583*H583,2)</f>
        <v>0</v>
      </c>
      <c r="K583" s="207" t="s">
        <v>151</v>
      </c>
      <c r="L583" s="45"/>
      <c r="M583" s="212" t="s">
        <v>19</v>
      </c>
      <c r="N583" s="213" t="s">
        <v>45</v>
      </c>
      <c r="O583" s="85"/>
      <c r="P583" s="214">
        <f>O583*H583</f>
        <v>0</v>
      </c>
      <c r="Q583" s="214">
        <v>0</v>
      </c>
      <c r="R583" s="214">
        <f>Q583*H583</f>
        <v>0</v>
      </c>
      <c r="S583" s="214">
        <v>0</v>
      </c>
      <c r="T583" s="215">
        <f>S583*H583</f>
        <v>0</v>
      </c>
      <c r="U583" s="39"/>
      <c r="V583" s="39"/>
      <c r="W583" s="39"/>
      <c r="X583" s="39"/>
      <c r="Y583" s="39"/>
      <c r="Z583" s="39"/>
      <c r="AA583" s="39"/>
      <c r="AB583" s="39"/>
      <c r="AC583" s="39"/>
      <c r="AD583" s="39"/>
      <c r="AE583" s="39"/>
      <c r="AR583" s="216" t="s">
        <v>152</v>
      </c>
      <c r="AT583" s="216" t="s">
        <v>147</v>
      </c>
      <c r="AU583" s="216" t="s">
        <v>153</v>
      </c>
      <c r="AY583" s="18" t="s">
        <v>143</v>
      </c>
      <c r="BE583" s="217">
        <f>IF(N583="základní",J583,0)</f>
        <v>0</v>
      </c>
      <c r="BF583" s="217">
        <f>IF(N583="snížená",J583,0)</f>
        <v>0</v>
      </c>
      <c r="BG583" s="217">
        <f>IF(N583="zákl. přenesená",J583,0)</f>
        <v>0</v>
      </c>
      <c r="BH583" s="217">
        <f>IF(N583="sníž. přenesená",J583,0)</f>
        <v>0</v>
      </c>
      <c r="BI583" s="217">
        <f>IF(N583="nulová",J583,0)</f>
        <v>0</v>
      </c>
      <c r="BJ583" s="18" t="s">
        <v>153</v>
      </c>
      <c r="BK583" s="217">
        <f>ROUND(I583*H583,2)</f>
        <v>0</v>
      </c>
      <c r="BL583" s="18" t="s">
        <v>152</v>
      </c>
      <c r="BM583" s="216" t="s">
        <v>442</v>
      </c>
    </row>
    <row r="584" s="2" customFormat="1">
      <c r="A584" s="39"/>
      <c r="B584" s="40"/>
      <c r="C584" s="41"/>
      <c r="D584" s="218" t="s">
        <v>155</v>
      </c>
      <c r="E584" s="41"/>
      <c r="F584" s="219" t="s">
        <v>443</v>
      </c>
      <c r="G584" s="41"/>
      <c r="H584" s="41"/>
      <c r="I584" s="220"/>
      <c r="J584" s="41"/>
      <c r="K584" s="41"/>
      <c r="L584" s="45"/>
      <c r="M584" s="221"/>
      <c r="N584" s="222"/>
      <c r="O584" s="85"/>
      <c r="P584" s="85"/>
      <c r="Q584" s="85"/>
      <c r="R584" s="85"/>
      <c r="S584" s="85"/>
      <c r="T584" s="86"/>
      <c r="U584" s="39"/>
      <c r="V584" s="39"/>
      <c r="W584" s="39"/>
      <c r="X584" s="39"/>
      <c r="Y584" s="39"/>
      <c r="Z584" s="39"/>
      <c r="AA584" s="39"/>
      <c r="AB584" s="39"/>
      <c r="AC584" s="39"/>
      <c r="AD584" s="39"/>
      <c r="AE584" s="39"/>
      <c r="AT584" s="18" t="s">
        <v>155</v>
      </c>
      <c r="AU584" s="18" t="s">
        <v>153</v>
      </c>
    </row>
    <row r="585" s="13" customFormat="1">
      <c r="A585" s="13"/>
      <c r="B585" s="224"/>
      <c r="C585" s="225"/>
      <c r="D585" s="218" t="s">
        <v>159</v>
      </c>
      <c r="E585" s="226" t="s">
        <v>19</v>
      </c>
      <c r="F585" s="227" t="s">
        <v>206</v>
      </c>
      <c r="G585" s="225"/>
      <c r="H585" s="226" t="s">
        <v>19</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159</v>
      </c>
      <c r="AU585" s="233" t="s">
        <v>153</v>
      </c>
      <c r="AV585" s="13" t="s">
        <v>81</v>
      </c>
      <c r="AW585" s="13" t="s">
        <v>35</v>
      </c>
      <c r="AX585" s="13" t="s">
        <v>73</v>
      </c>
      <c r="AY585" s="233" t="s">
        <v>143</v>
      </c>
    </row>
    <row r="586" s="14" customFormat="1">
      <c r="A586" s="14"/>
      <c r="B586" s="234"/>
      <c r="C586" s="235"/>
      <c r="D586" s="218" t="s">
        <v>159</v>
      </c>
      <c r="E586" s="236" t="s">
        <v>19</v>
      </c>
      <c r="F586" s="237" t="s">
        <v>207</v>
      </c>
      <c r="G586" s="235"/>
      <c r="H586" s="238">
        <v>49.799999999999997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159</v>
      </c>
      <c r="AU586" s="244" t="s">
        <v>153</v>
      </c>
      <c r="AV586" s="14" t="s">
        <v>153</v>
      </c>
      <c r="AW586" s="14" t="s">
        <v>35</v>
      </c>
      <c r="AX586" s="14" t="s">
        <v>73</v>
      </c>
      <c r="AY586" s="244" t="s">
        <v>143</v>
      </c>
    </row>
    <row r="587" s="13" customFormat="1">
      <c r="A587" s="13"/>
      <c r="B587" s="224"/>
      <c r="C587" s="225"/>
      <c r="D587" s="218" t="s">
        <v>159</v>
      </c>
      <c r="E587" s="226" t="s">
        <v>19</v>
      </c>
      <c r="F587" s="227" t="s">
        <v>208</v>
      </c>
      <c r="G587" s="225"/>
      <c r="H587" s="226" t="s">
        <v>19</v>
      </c>
      <c r="I587" s="228"/>
      <c r="J587" s="225"/>
      <c r="K587" s="225"/>
      <c r="L587" s="229"/>
      <c r="M587" s="230"/>
      <c r="N587" s="231"/>
      <c r="O587" s="231"/>
      <c r="P587" s="231"/>
      <c r="Q587" s="231"/>
      <c r="R587" s="231"/>
      <c r="S587" s="231"/>
      <c r="T587" s="232"/>
      <c r="U587" s="13"/>
      <c r="V587" s="13"/>
      <c r="W587" s="13"/>
      <c r="X587" s="13"/>
      <c r="Y587" s="13"/>
      <c r="Z587" s="13"/>
      <c r="AA587" s="13"/>
      <c r="AB587" s="13"/>
      <c r="AC587" s="13"/>
      <c r="AD587" s="13"/>
      <c r="AE587" s="13"/>
      <c r="AT587" s="233" t="s">
        <v>159</v>
      </c>
      <c r="AU587" s="233" t="s">
        <v>153</v>
      </c>
      <c r="AV587" s="13" t="s">
        <v>81</v>
      </c>
      <c r="AW587" s="13" t="s">
        <v>35</v>
      </c>
      <c r="AX587" s="13" t="s">
        <v>73</v>
      </c>
      <c r="AY587" s="233" t="s">
        <v>143</v>
      </c>
    </row>
    <row r="588" s="14" customFormat="1">
      <c r="A588" s="14"/>
      <c r="B588" s="234"/>
      <c r="C588" s="235"/>
      <c r="D588" s="218" t="s">
        <v>159</v>
      </c>
      <c r="E588" s="236" t="s">
        <v>19</v>
      </c>
      <c r="F588" s="237" t="s">
        <v>209</v>
      </c>
      <c r="G588" s="235"/>
      <c r="H588" s="238">
        <v>314.375</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159</v>
      </c>
      <c r="AU588" s="244" t="s">
        <v>153</v>
      </c>
      <c r="AV588" s="14" t="s">
        <v>153</v>
      </c>
      <c r="AW588" s="14" t="s">
        <v>35</v>
      </c>
      <c r="AX588" s="14" t="s">
        <v>73</v>
      </c>
      <c r="AY588" s="244" t="s">
        <v>143</v>
      </c>
    </row>
    <row r="589" s="13" customFormat="1">
      <c r="A589" s="13"/>
      <c r="B589" s="224"/>
      <c r="C589" s="225"/>
      <c r="D589" s="218" t="s">
        <v>159</v>
      </c>
      <c r="E589" s="226" t="s">
        <v>19</v>
      </c>
      <c r="F589" s="227" t="s">
        <v>210</v>
      </c>
      <c r="G589" s="225"/>
      <c r="H589" s="226" t="s">
        <v>19</v>
      </c>
      <c r="I589" s="228"/>
      <c r="J589" s="225"/>
      <c r="K589" s="225"/>
      <c r="L589" s="229"/>
      <c r="M589" s="230"/>
      <c r="N589" s="231"/>
      <c r="O589" s="231"/>
      <c r="P589" s="231"/>
      <c r="Q589" s="231"/>
      <c r="R589" s="231"/>
      <c r="S589" s="231"/>
      <c r="T589" s="232"/>
      <c r="U589" s="13"/>
      <c r="V589" s="13"/>
      <c r="W589" s="13"/>
      <c r="X589" s="13"/>
      <c r="Y589" s="13"/>
      <c r="Z589" s="13"/>
      <c r="AA589" s="13"/>
      <c r="AB589" s="13"/>
      <c r="AC589" s="13"/>
      <c r="AD589" s="13"/>
      <c r="AE589" s="13"/>
      <c r="AT589" s="233" t="s">
        <v>159</v>
      </c>
      <c r="AU589" s="233" t="s">
        <v>153</v>
      </c>
      <c r="AV589" s="13" t="s">
        <v>81</v>
      </c>
      <c r="AW589" s="13" t="s">
        <v>35</v>
      </c>
      <c r="AX589" s="13" t="s">
        <v>73</v>
      </c>
      <c r="AY589" s="233" t="s">
        <v>143</v>
      </c>
    </row>
    <row r="590" s="14" customFormat="1">
      <c r="A590" s="14"/>
      <c r="B590" s="234"/>
      <c r="C590" s="235"/>
      <c r="D590" s="218" t="s">
        <v>159</v>
      </c>
      <c r="E590" s="236" t="s">
        <v>19</v>
      </c>
      <c r="F590" s="237" t="s">
        <v>211</v>
      </c>
      <c r="G590" s="235"/>
      <c r="H590" s="238">
        <v>-20.25</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159</v>
      </c>
      <c r="AU590" s="244" t="s">
        <v>153</v>
      </c>
      <c r="AV590" s="14" t="s">
        <v>153</v>
      </c>
      <c r="AW590" s="14" t="s">
        <v>35</v>
      </c>
      <c r="AX590" s="14" t="s">
        <v>73</v>
      </c>
      <c r="AY590" s="244" t="s">
        <v>143</v>
      </c>
    </row>
    <row r="591" s="14" customFormat="1">
      <c r="A591" s="14"/>
      <c r="B591" s="234"/>
      <c r="C591" s="235"/>
      <c r="D591" s="218" t="s">
        <v>159</v>
      </c>
      <c r="E591" s="236" t="s">
        <v>19</v>
      </c>
      <c r="F591" s="237" t="s">
        <v>212</v>
      </c>
      <c r="G591" s="235"/>
      <c r="H591" s="238">
        <v>-13.5</v>
      </c>
      <c r="I591" s="239"/>
      <c r="J591" s="235"/>
      <c r="K591" s="235"/>
      <c r="L591" s="240"/>
      <c r="M591" s="241"/>
      <c r="N591" s="242"/>
      <c r="O591" s="242"/>
      <c r="P591" s="242"/>
      <c r="Q591" s="242"/>
      <c r="R591" s="242"/>
      <c r="S591" s="242"/>
      <c r="T591" s="243"/>
      <c r="U591" s="14"/>
      <c r="V591" s="14"/>
      <c r="W591" s="14"/>
      <c r="X591" s="14"/>
      <c r="Y591" s="14"/>
      <c r="Z591" s="14"/>
      <c r="AA591" s="14"/>
      <c r="AB591" s="14"/>
      <c r="AC591" s="14"/>
      <c r="AD591" s="14"/>
      <c r="AE591" s="14"/>
      <c r="AT591" s="244" t="s">
        <v>159</v>
      </c>
      <c r="AU591" s="244" t="s">
        <v>153</v>
      </c>
      <c r="AV591" s="14" t="s">
        <v>153</v>
      </c>
      <c r="AW591" s="14" t="s">
        <v>35</v>
      </c>
      <c r="AX591" s="14" t="s">
        <v>73</v>
      </c>
      <c r="AY591" s="244" t="s">
        <v>143</v>
      </c>
    </row>
    <row r="592" s="14" customFormat="1">
      <c r="A592" s="14"/>
      <c r="B592" s="234"/>
      <c r="C592" s="235"/>
      <c r="D592" s="218" t="s">
        <v>159</v>
      </c>
      <c r="E592" s="236" t="s">
        <v>19</v>
      </c>
      <c r="F592" s="237" t="s">
        <v>213</v>
      </c>
      <c r="G592" s="235"/>
      <c r="H592" s="238">
        <v>-11.25</v>
      </c>
      <c r="I592" s="239"/>
      <c r="J592" s="235"/>
      <c r="K592" s="235"/>
      <c r="L592" s="240"/>
      <c r="M592" s="241"/>
      <c r="N592" s="242"/>
      <c r="O592" s="242"/>
      <c r="P592" s="242"/>
      <c r="Q592" s="242"/>
      <c r="R592" s="242"/>
      <c r="S592" s="242"/>
      <c r="T592" s="243"/>
      <c r="U592" s="14"/>
      <c r="V592" s="14"/>
      <c r="W592" s="14"/>
      <c r="X592" s="14"/>
      <c r="Y592" s="14"/>
      <c r="Z592" s="14"/>
      <c r="AA592" s="14"/>
      <c r="AB592" s="14"/>
      <c r="AC592" s="14"/>
      <c r="AD592" s="14"/>
      <c r="AE592" s="14"/>
      <c r="AT592" s="244" t="s">
        <v>159</v>
      </c>
      <c r="AU592" s="244" t="s">
        <v>153</v>
      </c>
      <c r="AV592" s="14" t="s">
        <v>153</v>
      </c>
      <c r="AW592" s="14" t="s">
        <v>35</v>
      </c>
      <c r="AX592" s="14" t="s">
        <v>73</v>
      </c>
      <c r="AY592" s="244" t="s">
        <v>143</v>
      </c>
    </row>
    <row r="593" s="14" customFormat="1">
      <c r="A593" s="14"/>
      <c r="B593" s="234"/>
      <c r="C593" s="235"/>
      <c r="D593" s="218" t="s">
        <v>159</v>
      </c>
      <c r="E593" s="236" t="s">
        <v>19</v>
      </c>
      <c r="F593" s="237" t="s">
        <v>214</v>
      </c>
      <c r="G593" s="235"/>
      <c r="H593" s="238">
        <v>-0.81000000000000005</v>
      </c>
      <c r="I593" s="239"/>
      <c r="J593" s="235"/>
      <c r="K593" s="235"/>
      <c r="L593" s="240"/>
      <c r="M593" s="241"/>
      <c r="N593" s="242"/>
      <c r="O593" s="242"/>
      <c r="P593" s="242"/>
      <c r="Q593" s="242"/>
      <c r="R593" s="242"/>
      <c r="S593" s="242"/>
      <c r="T593" s="243"/>
      <c r="U593" s="14"/>
      <c r="V593" s="14"/>
      <c r="W593" s="14"/>
      <c r="X593" s="14"/>
      <c r="Y593" s="14"/>
      <c r="Z593" s="14"/>
      <c r="AA593" s="14"/>
      <c r="AB593" s="14"/>
      <c r="AC593" s="14"/>
      <c r="AD593" s="14"/>
      <c r="AE593" s="14"/>
      <c r="AT593" s="244" t="s">
        <v>159</v>
      </c>
      <c r="AU593" s="244" t="s">
        <v>153</v>
      </c>
      <c r="AV593" s="14" t="s">
        <v>153</v>
      </c>
      <c r="AW593" s="14" t="s">
        <v>35</v>
      </c>
      <c r="AX593" s="14" t="s">
        <v>73</v>
      </c>
      <c r="AY593" s="244" t="s">
        <v>143</v>
      </c>
    </row>
    <row r="594" s="14" customFormat="1">
      <c r="A594" s="14"/>
      <c r="B594" s="234"/>
      <c r="C594" s="235"/>
      <c r="D594" s="218" t="s">
        <v>159</v>
      </c>
      <c r="E594" s="236" t="s">
        <v>19</v>
      </c>
      <c r="F594" s="237" t="s">
        <v>215</v>
      </c>
      <c r="G594" s="235"/>
      <c r="H594" s="238">
        <v>-5.5199999999999996</v>
      </c>
      <c r="I594" s="239"/>
      <c r="J594" s="235"/>
      <c r="K594" s="235"/>
      <c r="L594" s="240"/>
      <c r="M594" s="241"/>
      <c r="N594" s="242"/>
      <c r="O594" s="242"/>
      <c r="P594" s="242"/>
      <c r="Q594" s="242"/>
      <c r="R594" s="242"/>
      <c r="S594" s="242"/>
      <c r="T594" s="243"/>
      <c r="U594" s="14"/>
      <c r="V594" s="14"/>
      <c r="W594" s="14"/>
      <c r="X594" s="14"/>
      <c r="Y594" s="14"/>
      <c r="Z594" s="14"/>
      <c r="AA594" s="14"/>
      <c r="AB594" s="14"/>
      <c r="AC594" s="14"/>
      <c r="AD594" s="14"/>
      <c r="AE594" s="14"/>
      <c r="AT594" s="244" t="s">
        <v>159</v>
      </c>
      <c r="AU594" s="244" t="s">
        <v>153</v>
      </c>
      <c r="AV594" s="14" t="s">
        <v>153</v>
      </c>
      <c r="AW594" s="14" t="s">
        <v>35</v>
      </c>
      <c r="AX594" s="14" t="s">
        <v>73</v>
      </c>
      <c r="AY594" s="244" t="s">
        <v>143</v>
      </c>
    </row>
    <row r="595" s="14" customFormat="1">
      <c r="A595" s="14"/>
      <c r="B595" s="234"/>
      <c r="C595" s="235"/>
      <c r="D595" s="218" t="s">
        <v>159</v>
      </c>
      <c r="E595" s="236" t="s">
        <v>19</v>
      </c>
      <c r="F595" s="237" t="s">
        <v>216</v>
      </c>
      <c r="G595" s="235"/>
      <c r="H595" s="238">
        <v>-1.125</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159</v>
      </c>
      <c r="AU595" s="244" t="s">
        <v>153</v>
      </c>
      <c r="AV595" s="14" t="s">
        <v>153</v>
      </c>
      <c r="AW595" s="14" t="s">
        <v>35</v>
      </c>
      <c r="AX595" s="14" t="s">
        <v>73</v>
      </c>
      <c r="AY595" s="244" t="s">
        <v>143</v>
      </c>
    </row>
    <row r="596" s="13" customFormat="1">
      <c r="A596" s="13"/>
      <c r="B596" s="224"/>
      <c r="C596" s="225"/>
      <c r="D596" s="218" t="s">
        <v>159</v>
      </c>
      <c r="E596" s="226" t="s">
        <v>19</v>
      </c>
      <c r="F596" s="227" t="s">
        <v>217</v>
      </c>
      <c r="G596" s="225"/>
      <c r="H596" s="226" t="s">
        <v>19</v>
      </c>
      <c r="I596" s="228"/>
      <c r="J596" s="225"/>
      <c r="K596" s="225"/>
      <c r="L596" s="229"/>
      <c r="M596" s="230"/>
      <c r="N596" s="231"/>
      <c r="O596" s="231"/>
      <c r="P596" s="231"/>
      <c r="Q596" s="231"/>
      <c r="R596" s="231"/>
      <c r="S596" s="231"/>
      <c r="T596" s="232"/>
      <c r="U596" s="13"/>
      <c r="V596" s="13"/>
      <c r="W596" s="13"/>
      <c r="X596" s="13"/>
      <c r="Y596" s="13"/>
      <c r="Z596" s="13"/>
      <c r="AA596" s="13"/>
      <c r="AB596" s="13"/>
      <c r="AC596" s="13"/>
      <c r="AD596" s="13"/>
      <c r="AE596" s="13"/>
      <c r="AT596" s="233" t="s">
        <v>159</v>
      </c>
      <c r="AU596" s="233" t="s">
        <v>153</v>
      </c>
      <c r="AV596" s="13" t="s">
        <v>81</v>
      </c>
      <c r="AW596" s="13" t="s">
        <v>35</v>
      </c>
      <c r="AX596" s="13" t="s">
        <v>73</v>
      </c>
      <c r="AY596" s="233" t="s">
        <v>143</v>
      </c>
    </row>
    <row r="597" s="14" customFormat="1">
      <c r="A597" s="14"/>
      <c r="B597" s="234"/>
      <c r="C597" s="235"/>
      <c r="D597" s="218" t="s">
        <v>159</v>
      </c>
      <c r="E597" s="236" t="s">
        <v>19</v>
      </c>
      <c r="F597" s="237" t="s">
        <v>218</v>
      </c>
      <c r="G597" s="235"/>
      <c r="H597" s="238">
        <v>2.6000000000000001</v>
      </c>
      <c r="I597" s="239"/>
      <c r="J597" s="235"/>
      <c r="K597" s="235"/>
      <c r="L597" s="240"/>
      <c r="M597" s="241"/>
      <c r="N597" s="242"/>
      <c r="O597" s="242"/>
      <c r="P597" s="242"/>
      <c r="Q597" s="242"/>
      <c r="R597" s="242"/>
      <c r="S597" s="242"/>
      <c r="T597" s="243"/>
      <c r="U597" s="14"/>
      <c r="V597" s="14"/>
      <c r="W597" s="14"/>
      <c r="X597" s="14"/>
      <c r="Y597" s="14"/>
      <c r="Z597" s="14"/>
      <c r="AA597" s="14"/>
      <c r="AB597" s="14"/>
      <c r="AC597" s="14"/>
      <c r="AD597" s="14"/>
      <c r="AE597" s="14"/>
      <c r="AT597" s="244" t="s">
        <v>159</v>
      </c>
      <c r="AU597" s="244" t="s">
        <v>153</v>
      </c>
      <c r="AV597" s="14" t="s">
        <v>153</v>
      </c>
      <c r="AW597" s="14" t="s">
        <v>35</v>
      </c>
      <c r="AX597" s="14" t="s">
        <v>73</v>
      </c>
      <c r="AY597" s="244" t="s">
        <v>143</v>
      </c>
    </row>
    <row r="598" s="13" customFormat="1">
      <c r="A598" s="13"/>
      <c r="B598" s="224"/>
      <c r="C598" s="225"/>
      <c r="D598" s="218" t="s">
        <v>159</v>
      </c>
      <c r="E598" s="226" t="s">
        <v>19</v>
      </c>
      <c r="F598" s="227" t="s">
        <v>219</v>
      </c>
      <c r="G598" s="225"/>
      <c r="H598" s="226" t="s">
        <v>19</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159</v>
      </c>
      <c r="AU598" s="233" t="s">
        <v>153</v>
      </c>
      <c r="AV598" s="13" t="s">
        <v>81</v>
      </c>
      <c r="AW598" s="13" t="s">
        <v>35</v>
      </c>
      <c r="AX598" s="13" t="s">
        <v>73</v>
      </c>
      <c r="AY598" s="233" t="s">
        <v>143</v>
      </c>
    </row>
    <row r="599" s="14" customFormat="1">
      <c r="A599" s="14"/>
      <c r="B599" s="234"/>
      <c r="C599" s="235"/>
      <c r="D599" s="218" t="s">
        <v>159</v>
      </c>
      <c r="E599" s="236" t="s">
        <v>19</v>
      </c>
      <c r="F599" s="237" t="s">
        <v>220</v>
      </c>
      <c r="G599" s="235"/>
      <c r="H599" s="238">
        <v>1.2</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159</v>
      </c>
      <c r="AU599" s="244" t="s">
        <v>153</v>
      </c>
      <c r="AV599" s="14" t="s">
        <v>153</v>
      </c>
      <c r="AW599" s="14" t="s">
        <v>35</v>
      </c>
      <c r="AX599" s="14" t="s">
        <v>73</v>
      </c>
      <c r="AY599" s="244" t="s">
        <v>143</v>
      </c>
    </row>
    <row r="600" s="13" customFormat="1">
      <c r="A600" s="13"/>
      <c r="B600" s="224"/>
      <c r="C600" s="225"/>
      <c r="D600" s="218" t="s">
        <v>159</v>
      </c>
      <c r="E600" s="226" t="s">
        <v>19</v>
      </c>
      <c r="F600" s="227" t="s">
        <v>221</v>
      </c>
      <c r="G600" s="225"/>
      <c r="H600" s="226" t="s">
        <v>19</v>
      </c>
      <c r="I600" s="228"/>
      <c r="J600" s="225"/>
      <c r="K600" s="225"/>
      <c r="L600" s="229"/>
      <c r="M600" s="230"/>
      <c r="N600" s="231"/>
      <c r="O600" s="231"/>
      <c r="P600" s="231"/>
      <c r="Q600" s="231"/>
      <c r="R600" s="231"/>
      <c r="S600" s="231"/>
      <c r="T600" s="232"/>
      <c r="U600" s="13"/>
      <c r="V600" s="13"/>
      <c r="W600" s="13"/>
      <c r="X600" s="13"/>
      <c r="Y600" s="13"/>
      <c r="Z600" s="13"/>
      <c r="AA600" s="13"/>
      <c r="AB600" s="13"/>
      <c r="AC600" s="13"/>
      <c r="AD600" s="13"/>
      <c r="AE600" s="13"/>
      <c r="AT600" s="233" t="s">
        <v>159</v>
      </c>
      <c r="AU600" s="233" t="s">
        <v>153</v>
      </c>
      <c r="AV600" s="13" t="s">
        <v>81</v>
      </c>
      <c r="AW600" s="13" t="s">
        <v>35</v>
      </c>
      <c r="AX600" s="13" t="s">
        <v>73</v>
      </c>
      <c r="AY600" s="233" t="s">
        <v>143</v>
      </c>
    </row>
    <row r="601" s="14" customFormat="1">
      <c r="A601" s="14"/>
      <c r="B601" s="234"/>
      <c r="C601" s="235"/>
      <c r="D601" s="218" t="s">
        <v>159</v>
      </c>
      <c r="E601" s="236" t="s">
        <v>19</v>
      </c>
      <c r="F601" s="237" t="s">
        <v>222</v>
      </c>
      <c r="G601" s="235"/>
      <c r="H601" s="238">
        <v>1.5</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159</v>
      </c>
      <c r="AU601" s="244" t="s">
        <v>153</v>
      </c>
      <c r="AV601" s="14" t="s">
        <v>153</v>
      </c>
      <c r="AW601" s="14" t="s">
        <v>35</v>
      </c>
      <c r="AX601" s="14" t="s">
        <v>73</v>
      </c>
      <c r="AY601" s="244" t="s">
        <v>143</v>
      </c>
    </row>
    <row r="602" s="13" customFormat="1">
      <c r="A602" s="13"/>
      <c r="B602" s="224"/>
      <c r="C602" s="225"/>
      <c r="D602" s="218" t="s">
        <v>159</v>
      </c>
      <c r="E602" s="226" t="s">
        <v>19</v>
      </c>
      <c r="F602" s="227" t="s">
        <v>223</v>
      </c>
      <c r="G602" s="225"/>
      <c r="H602" s="226" t="s">
        <v>19</v>
      </c>
      <c r="I602" s="228"/>
      <c r="J602" s="225"/>
      <c r="K602" s="225"/>
      <c r="L602" s="229"/>
      <c r="M602" s="230"/>
      <c r="N602" s="231"/>
      <c r="O602" s="231"/>
      <c r="P602" s="231"/>
      <c r="Q602" s="231"/>
      <c r="R602" s="231"/>
      <c r="S602" s="231"/>
      <c r="T602" s="232"/>
      <c r="U602" s="13"/>
      <c r="V602" s="13"/>
      <c r="W602" s="13"/>
      <c r="X602" s="13"/>
      <c r="Y602" s="13"/>
      <c r="Z602" s="13"/>
      <c r="AA602" s="13"/>
      <c r="AB602" s="13"/>
      <c r="AC602" s="13"/>
      <c r="AD602" s="13"/>
      <c r="AE602" s="13"/>
      <c r="AT602" s="233" t="s">
        <v>159</v>
      </c>
      <c r="AU602" s="233" t="s">
        <v>153</v>
      </c>
      <c r="AV602" s="13" t="s">
        <v>81</v>
      </c>
      <c r="AW602" s="13" t="s">
        <v>35</v>
      </c>
      <c r="AX602" s="13" t="s">
        <v>73</v>
      </c>
      <c r="AY602" s="233" t="s">
        <v>143</v>
      </c>
    </row>
    <row r="603" s="14" customFormat="1">
      <c r="A603" s="14"/>
      <c r="B603" s="234"/>
      <c r="C603" s="235"/>
      <c r="D603" s="218" t="s">
        <v>159</v>
      </c>
      <c r="E603" s="236" t="s">
        <v>19</v>
      </c>
      <c r="F603" s="237" t="s">
        <v>224</v>
      </c>
      <c r="G603" s="235"/>
      <c r="H603" s="238">
        <v>7.9000000000000004</v>
      </c>
      <c r="I603" s="239"/>
      <c r="J603" s="235"/>
      <c r="K603" s="235"/>
      <c r="L603" s="240"/>
      <c r="M603" s="241"/>
      <c r="N603" s="242"/>
      <c r="O603" s="242"/>
      <c r="P603" s="242"/>
      <c r="Q603" s="242"/>
      <c r="R603" s="242"/>
      <c r="S603" s="242"/>
      <c r="T603" s="243"/>
      <c r="U603" s="14"/>
      <c r="V603" s="14"/>
      <c r="W603" s="14"/>
      <c r="X603" s="14"/>
      <c r="Y603" s="14"/>
      <c r="Z603" s="14"/>
      <c r="AA603" s="14"/>
      <c r="AB603" s="14"/>
      <c r="AC603" s="14"/>
      <c r="AD603" s="14"/>
      <c r="AE603" s="14"/>
      <c r="AT603" s="244" t="s">
        <v>159</v>
      </c>
      <c r="AU603" s="244" t="s">
        <v>153</v>
      </c>
      <c r="AV603" s="14" t="s">
        <v>153</v>
      </c>
      <c r="AW603" s="14" t="s">
        <v>35</v>
      </c>
      <c r="AX603" s="14" t="s">
        <v>73</v>
      </c>
      <c r="AY603" s="244" t="s">
        <v>143</v>
      </c>
    </row>
    <row r="604" s="13" customFormat="1">
      <c r="A604" s="13"/>
      <c r="B604" s="224"/>
      <c r="C604" s="225"/>
      <c r="D604" s="218" t="s">
        <v>159</v>
      </c>
      <c r="E604" s="226" t="s">
        <v>19</v>
      </c>
      <c r="F604" s="227" t="s">
        <v>210</v>
      </c>
      <c r="G604" s="225"/>
      <c r="H604" s="226" t="s">
        <v>19</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159</v>
      </c>
      <c r="AU604" s="233" t="s">
        <v>153</v>
      </c>
      <c r="AV604" s="13" t="s">
        <v>81</v>
      </c>
      <c r="AW604" s="13" t="s">
        <v>35</v>
      </c>
      <c r="AX604" s="13" t="s">
        <v>73</v>
      </c>
      <c r="AY604" s="233" t="s">
        <v>143</v>
      </c>
    </row>
    <row r="605" s="14" customFormat="1">
      <c r="A605" s="14"/>
      <c r="B605" s="234"/>
      <c r="C605" s="235"/>
      <c r="D605" s="218" t="s">
        <v>159</v>
      </c>
      <c r="E605" s="236" t="s">
        <v>19</v>
      </c>
      <c r="F605" s="237" t="s">
        <v>225</v>
      </c>
      <c r="G605" s="235"/>
      <c r="H605" s="238">
        <v>13.365</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159</v>
      </c>
      <c r="AU605" s="244" t="s">
        <v>153</v>
      </c>
      <c r="AV605" s="14" t="s">
        <v>153</v>
      </c>
      <c r="AW605" s="14" t="s">
        <v>35</v>
      </c>
      <c r="AX605" s="14" t="s">
        <v>73</v>
      </c>
      <c r="AY605" s="244" t="s">
        <v>143</v>
      </c>
    </row>
    <row r="606" s="14" customFormat="1">
      <c r="A606" s="14"/>
      <c r="B606" s="234"/>
      <c r="C606" s="235"/>
      <c r="D606" s="218" t="s">
        <v>159</v>
      </c>
      <c r="E606" s="236" t="s">
        <v>19</v>
      </c>
      <c r="F606" s="237" t="s">
        <v>226</v>
      </c>
      <c r="G606" s="235"/>
      <c r="H606" s="238">
        <v>6.9299999999999997</v>
      </c>
      <c r="I606" s="239"/>
      <c r="J606" s="235"/>
      <c r="K606" s="235"/>
      <c r="L606" s="240"/>
      <c r="M606" s="241"/>
      <c r="N606" s="242"/>
      <c r="O606" s="242"/>
      <c r="P606" s="242"/>
      <c r="Q606" s="242"/>
      <c r="R606" s="242"/>
      <c r="S606" s="242"/>
      <c r="T606" s="243"/>
      <c r="U606" s="14"/>
      <c r="V606" s="14"/>
      <c r="W606" s="14"/>
      <c r="X606" s="14"/>
      <c r="Y606" s="14"/>
      <c r="Z606" s="14"/>
      <c r="AA606" s="14"/>
      <c r="AB606" s="14"/>
      <c r="AC606" s="14"/>
      <c r="AD606" s="14"/>
      <c r="AE606" s="14"/>
      <c r="AT606" s="244" t="s">
        <v>159</v>
      </c>
      <c r="AU606" s="244" t="s">
        <v>153</v>
      </c>
      <c r="AV606" s="14" t="s">
        <v>153</v>
      </c>
      <c r="AW606" s="14" t="s">
        <v>35</v>
      </c>
      <c r="AX606" s="14" t="s">
        <v>73</v>
      </c>
      <c r="AY606" s="244" t="s">
        <v>143</v>
      </c>
    </row>
    <row r="607" s="14" customFormat="1">
      <c r="A607" s="14"/>
      <c r="B607" s="234"/>
      <c r="C607" s="235"/>
      <c r="D607" s="218" t="s">
        <v>159</v>
      </c>
      <c r="E607" s="236" t="s">
        <v>19</v>
      </c>
      <c r="F607" s="237" t="s">
        <v>227</v>
      </c>
      <c r="G607" s="235"/>
      <c r="H607" s="238">
        <v>12.375</v>
      </c>
      <c r="I607" s="239"/>
      <c r="J607" s="235"/>
      <c r="K607" s="235"/>
      <c r="L607" s="240"/>
      <c r="M607" s="241"/>
      <c r="N607" s="242"/>
      <c r="O607" s="242"/>
      <c r="P607" s="242"/>
      <c r="Q607" s="242"/>
      <c r="R607" s="242"/>
      <c r="S607" s="242"/>
      <c r="T607" s="243"/>
      <c r="U607" s="14"/>
      <c r="V607" s="14"/>
      <c r="W607" s="14"/>
      <c r="X607" s="14"/>
      <c r="Y607" s="14"/>
      <c r="Z607" s="14"/>
      <c r="AA607" s="14"/>
      <c r="AB607" s="14"/>
      <c r="AC607" s="14"/>
      <c r="AD607" s="14"/>
      <c r="AE607" s="14"/>
      <c r="AT607" s="244" t="s">
        <v>159</v>
      </c>
      <c r="AU607" s="244" t="s">
        <v>153</v>
      </c>
      <c r="AV607" s="14" t="s">
        <v>153</v>
      </c>
      <c r="AW607" s="14" t="s">
        <v>35</v>
      </c>
      <c r="AX607" s="14" t="s">
        <v>73</v>
      </c>
      <c r="AY607" s="244" t="s">
        <v>143</v>
      </c>
    </row>
    <row r="608" s="14" customFormat="1">
      <c r="A608" s="14"/>
      <c r="B608" s="234"/>
      <c r="C608" s="235"/>
      <c r="D608" s="218" t="s">
        <v>159</v>
      </c>
      <c r="E608" s="236" t="s">
        <v>19</v>
      </c>
      <c r="F608" s="237" t="s">
        <v>228</v>
      </c>
      <c r="G608" s="235"/>
      <c r="H608" s="238">
        <v>1.782</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159</v>
      </c>
      <c r="AU608" s="244" t="s">
        <v>153</v>
      </c>
      <c r="AV608" s="14" t="s">
        <v>153</v>
      </c>
      <c r="AW608" s="14" t="s">
        <v>35</v>
      </c>
      <c r="AX608" s="14" t="s">
        <v>73</v>
      </c>
      <c r="AY608" s="244" t="s">
        <v>143</v>
      </c>
    </row>
    <row r="609" s="14" customFormat="1">
      <c r="A609" s="14"/>
      <c r="B609" s="234"/>
      <c r="C609" s="235"/>
      <c r="D609" s="218" t="s">
        <v>159</v>
      </c>
      <c r="E609" s="236" t="s">
        <v>19</v>
      </c>
      <c r="F609" s="237" t="s">
        <v>229</v>
      </c>
      <c r="G609" s="235"/>
      <c r="H609" s="238">
        <v>3.8279999999999998</v>
      </c>
      <c r="I609" s="239"/>
      <c r="J609" s="235"/>
      <c r="K609" s="235"/>
      <c r="L609" s="240"/>
      <c r="M609" s="241"/>
      <c r="N609" s="242"/>
      <c r="O609" s="242"/>
      <c r="P609" s="242"/>
      <c r="Q609" s="242"/>
      <c r="R609" s="242"/>
      <c r="S609" s="242"/>
      <c r="T609" s="243"/>
      <c r="U609" s="14"/>
      <c r="V609" s="14"/>
      <c r="W609" s="14"/>
      <c r="X609" s="14"/>
      <c r="Y609" s="14"/>
      <c r="Z609" s="14"/>
      <c r="AA609" s="14"/>
      <c r="AB609" s="14"/>
      <c r="AC609" s="14"/>
      <c r="AD609" s="14"/>
      <c r="AE609" s="14"/>
      <c r="AT609" s="244" t="s">
        <v>159</v>
      </c>
      <c r="AU609" s="244" t="s">
        <v>153</v>
      </c>
      <c r="AV609" s="14" t="s">
        <v>153</v>
      </c>
      <c r="AW609" s="14" t="s">
        <v>35</v>
      </c>
      <c r="AX609" s="14" t="s">
        <v>73</v>
      </c>
      <c r="AY609" s="244" t="s">
        <v>143</v>
      </c>
    </row>
    <row r="610" s="14" customFormat="1">
      <c r="A610" s="14"/>
      <c r="B610" s="234"/>
      <c r="C610" s="235"/>
      <c r="D610" s="218" t="s">
        <v>159</v>
      </c>
      <c r="E610" s="236" t="s">
        <v>19</v>
      </c>
      <c r="F610" s="237" t="s">
        <v>230</v>
      </c>
      <c r="G610" s="235"/>
      <c r="H610" s="238">
        <v>0.98999999999999999</v>
      </c>
      <c r="I610" s="239"/>
      <c r="J610" s="235"/>
      <c r="K610" s="235"/>
      <c r="L610" s="240"/>
      <c r="M610" s="241"/>
      <c r="N610" s="242"/>
      <c r="O610" s="242"/>
      <c r="P610" s="242"/>
      <c r="Q610" s="242"/>
      <c r="R610" s="242"/>
      <c r="S610" s="242"/>
      <c r="T610" s="243"/>
      <c r="U610" s="14"/>
      <c r="V610" s="14"/>
      <c r="W610" s="14"/>
      <c r="X610" s="14"/>
      <c r="Y610" s="14"/>
      <c r="Z610" s="14"/>
      <c r="AA610" s="14"/>
      <c r="AB610" s="14"/>
      <c r="AC610" s="14"/>
      <c r="AD610" s="14"/>
      <c r="AE610" s="14"/>
      <c r="AT610" s="244" t="s">
        <v>159</v>
      </c>
      <c r="AU610" s="244" t="s">
        <v>153</v>
      </c>
      <c r="AV610" s="14" t="s">
        <v>153</v>
      </c>
      <c r="AW610" s="14" t="s">
        <v>35</v>
      </c>
      <c r="AX610" s="14" t="s">
        <v>73</v>
      </c>
      <c r="AY610" s="244" t="s">
        <v>143</v>
      </c>
    </row>
    <row r="611" s="13" customFormat="1">
      <c r="A611" s="13"/>
      <c r="B611" s="224"/>
      <c r="C611" s="225"/>
      <c r="D611" s="218" t="s">
        <v>159</v>
      </c>
      <c r="E611" s="226" t="s">
        <v>19</v>
      </c>
      <c r="F611" s="227" t="s">
        <v>231</v>
      </c>
      <c r="G611" s="225"/>
      <c r="H611" s="226" t="s">
        <v>19</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159</v>
      </c>
      <c r="AU611" s="233" t="s">
        <v>153</v>
      </c>
      <c r="AV611" s="13" t="s">
        <v>81</v>
      </c>
      <c r="AW611" s="13" t="s">
        <v>35</v>
      </c>
      <c r="AX611" s="13" t="s">
        <v>73</v>
      </c>
      <c r="AY611" s="233" t="s">
        <v>143</v>
      </c>
    </row>
    <row r="612" s="14" customFormat="1">
      <c r="A612" s="14"/>
      <c r="B612" s="234"/>
      <c r="C612" s="235"/>
      <c r="D612" s="218" t="s">
        <v>159</v>
      </c>
      <c r="E612" s="236" t="s">
        <v>19</v>
      </c>
      <c r="F612" s="237" t="s">
        <v>232</v>
      </c>
      <c r="G612" s="235"/>
      <c r="H612" s="238">
        <v>8.0500000000000007</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159</v>
      </c>
      <c r="AU612" s="244" t="s">
        <v>153</v>
      </c>
      <c r="AV612" s="14" t="s">
        <v>153</v>
      </c>
      <c r="AW612" s="14" t="s">
        <v>35</v>
      </c>
      <c r="AX612" s="14" t="s">
        <v>73</v>
      </c>
      <c r="AY612" s="244" t="s">
        <v>143</v>
      </c>
    </row>
    <row r="613" s="13" customFormat="1">
      <c r="A613" s="13"/>
      <c r="B613" s="224"/>
      <c r="C613" s="225"/>
      <c r="D613" s="218" t="s">
        <v>159</v>
      </c>
      <c r="E613" s="226" t="s">
        <v>19</v>
      </c>
      <c r="F613" s="227" t="s">
        <v>233</v>
      </c>
      <c r="G613" s="225"/>
      <c r="H613" s="226" t="s">
        <v>19</v>
      </c>
      <c r="I613" s="228"/>
      <c r="J613" s="225"/>
      <c r="K613" s="225"/>
      <c r="L613" s="229"/>
      <c r="M613" s="230"/>
      <c r="N613" s="231"/>
      <c r="O613" s="231"/>
      <c r="P613" s="231"/>
      <c r="Q613" s="231"/>
      <c r="R613" s="231"/>
      <c r="S613" s="231"/>
      <c r="T613" s="232"/>
      <c r="U613" s="13"/>
      <c r="V613" s="13"/>
      <c r="W613" s="13"/>
      <c r="X613" s="13"/>
      <c r="Y613" s="13"/>
      <c r="Z613" s="13"/>
      <c r="AA613" s="13"/>
      <c r="AB613" s="13"/>
      <c r="AC613" s="13"/>
      <c r="AD613" s="13"/>
      <c r="AE613" s="13"/>
      <c r="AT613" s="233" t="s">
        <v>159</v>
      </c>
      <c r="AU613" s="233" t="s">
        <v>153</v>
      </c>
      <c r="AV613" s="13" t="s">
        <v>81</v>
      </c>
      <c r="AW613" s="13" t="s">
        <v>35</v>
      </c>
      <c r="AX613" s="13" t="s">
        <v>73</v>
      </c>
      <c r="AY613" s="233" t="s">
        <v>143</v>
      </c>
    </row>
    <row r="614" s="13" customFormat="1">
      <c r="A614" s="13"/>
      <c r="B614" s="224"/>
      <c r="C614" s="225"/>
      <c r="D614" s="218" t="s">
        <v>159</v>
      </c>
      <c r="E614" s="226" t="s">
        <v>19</v>
      </c>
      <c r="F614" s="227" t="s">
        <v>210</v>
      </c>
      <c r="G614" s="225"/>
      <c r="H614" s="226" t="s">
        <v>19</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159</v>
      </c>
      <c r="AU614" s="233" t="s">
        <v>153</v>
      </c>
      <c r="AV614" s="13" t="s">
        <v>81</v>
      </c>
      <c r="AW614" s="13" t="s">
        <v>35</v>
      </c>
      <c r="AX614" s="13" t="s">
        <v>73</v>
      </c>
      <c r="AY614" s="233" t="s">
        <v>143</v>
      </c>
    </row>
    <row r="615" s="14" customFormat="1">
      <c r="A615" s="14"/>
      <c r="B615" s="234"/>
      <c r="C615" s="235"/>
      <c r="D615" s="218" t="s">
        <v>159</v>
      </c>
      <c r="E615" s="236" t="s">
        <v>19</v>
      </c>
      <c r="F615" s="237" t="s">
        <v>234</v>
      </c>
      <c r="G615" s="235"/>
      <c r="H615" s="238">
        <v>4.4550000000000001</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159</v>
      </c>
      <c r="AU615" s="244" t="s">
        <v>153</v>
      </c>
      <c r="AV615" s="14" t="s">
        <v>153</v>
      </c>
      <c r="AW615" s="14" t="s">
        <v>35</v>
      </c>
      <c r="AX615" s="14" t="s">
        <v>73</v>
      </c>
      <c r="AY615" s="244" t="s">
        <v>143</v>
      </c>
    </row>
    <row r="616" s="14" customFormat="1">
      <c r="A616" s="14"/>
      <c r="B616" s="234"/>
      <c r="C616" s="235"/>
      <c r="D616" s="218" t="s">
        <v>159</v>
      </c>
      <c r="E616" s="236" t="s">
        <v>19</v>
      </c>
      <c r="F616" s="237" t="s">
        <v>235</v>
      </c>
      <c r="G616" s="235"/>
      <c r="H616" s="238">
        <v>2.9700000000000002</v>
      </c>
      <c r="I616" s="239"/>
      <c r="J616" s="235"/>
      <c r="K616" s="235"/>
      <c r="L616" s="240"/>
      <c r="M616" s="241"/>
      <c r="N616" s="242"/>
      <c r="O616" s="242"/>
      <c r="P616" s="242"/>
      <c r="Q616" s="242"/>
      <c r="R616" s="242"/>
      <c r="S616" s="242"/>
      <c r="T616" s="243"/>
      <c r="U616" s="14"/>
      <c r="V616" s="14"/>
      <c r="W616" s="14"/>
      <c r="X616" s="14"/>
      <c r="Y616" s="14"/>
      <c r="Z616" s="14"/>
      <c r="AA616" s="14"/>
      <c r="AB616" s="14"/>
      <c r="AC616" s="14"/>
      <c r="AD616" s="14"/>
      <c r="AE616" s="14"/>
      <c r="AT616" s="244" t="s">
        <v>159</v>
      </c>
      <c r="AU616" s="244" t="s">
        <v>153</v>
      </c>
      <c r="AV616" s="14" t="s">
        <v>153</v>
      </c>
      <c r="AW616" s="14" t="s">
        <v>35</v>
      </c>
      <c r="AX616" s="14" t="s">
        <v>73</v>
      </c>
      <c r="AY616" s="244" t="s">
        <v>143</v>
      </c>
    </row>
    <row r="617" s="14" customFormat="1">
      <c r="A617" s="14"/>
      <c r="B617" s="234"/>
      <c r="C617" s="235"/>
      <c r="D617" s="218" t="s">
        <v>159</v>
      </c>
      <c r="E617" s="236" t="s">
        <v>19</v>
      </c>
      <c r="F617" s="237" t="s">
        <v>236</v>
      </c>
      <c r="G617" s="235"/>
      <c r="H617" s="238">
        <v>2.4750000000000001</v>
      </c>
      <c r="I617" s="239"/>
      <c r="J617" s="235"/>
      <c r="K617" s="235"/>
      <c r="L617" s="240"/>
      <c r="M617" s="241"/>
      <c r="N617" s="242"/>
      <c r="O617" s="242"/>
      <c r="P617" s="242"/>
      <c r="Q617" s="242"/>
      <c r="R617" s="242"/>
      <c r="S617" s="242"/>
      <c r="T617" s="243"/>
      <c r="U617" s="14"/>
      <c r="V617" s="14"/>
      <c r="W617" s="14"/>
      <c r="X617" s="14"/>
      <c r="Y617" s="14"/>
      <c r="Z617" s="14"/>
      <c r="AA617" s="14"/>
      <c r="AB617" s="14"/>
      <c r="AC617" s="14"/>
      <c r="AD617" s="14"/>
      <c r="AE617" s="14"/>
      <c r="AT617" s="244" t="s">
        <v>159</v>
      </c>
      <c r="AU617" s="244" t="s">
        <v>153</v>
      </c>
      <c r="AV617" s="14" t="s">
        <v>153</v>
      </c>
      <c r="AW617" s="14" t="s">
        <v>35</v>
      </c>
      <c r="AX617" s="14" t="s">
        <v>73</v>
      </c>
      <c r="AY617" s="244" t="s">
        <v>143</v>
      </c>
    </row>
    <row r="618" s="14" customFormat="1">
      <c r="A618" s="14"/>
      <c r="B618" s="234"/>
      <c r="C618" s="235"/>
      <c r="D618" s="218" t="s">
        <v>159</v>
      </c>
      <c r="E618" s="236" t="s">
        <v>19</v>
      </c>
      <c r="F618" s="237" t="s">
        <v>237</v>
      </c>
      <c r="G618" s="235"/>
      <c r="H618" s="238">
        <v>0.59399999999999997</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159</v>
      </c>
      <c r="AU618" s="244" t="s">
        <v>153</v>
      </c>
      <c r="AV618" s="14" t="s">
        <v>153</v>
      </c>
      <c r="AW618" s="14" t="s">
        <v>35</v>
      </c>
      <c r="AX618" s="14" t="s">
        <v>73</v>
      </c>
      <c r="AY618" s="244" t="s">
        <v>143</v>
      </c>
    </row>
    <row r="619" s="14" customFormat="1">
      <c r="A619" s="14"/>
      <c r="B619" s="234"/>
      <c r="C619" s="235"/>
      <c r="D619" s="218" t="s">
        <v>159</v>
      </c>
      <c r="E619" s="236" t="s">
        <v>19</v>
      </c>
      <c r="F619" s="237" t="s">
        <v>238</v>
      </c>
      <c r="G619" s="235"/>
      <c r="H619" s="238">
        <v>0.79200000000000004</v>
      </c>
      <c r="I619" s="239"/>
      <c r="J619" s="235"/>
      <c r="K619" s="235"/>
      <c r="L619" s="240"/>
      <c r="M619" s="241"/>
      <c r="N619" s="242"/>
      <c r="O619" s="242"/>
      <c r="P619" s="242"/>
      <c r="Q619" s="242"/>
      <c r="R619" s="242"/>
      <c r="S619" s="242"/>
      <c r="T619" s="243"/>
      <c r="U619" s="14"/>
      <c r="V619" s="14"/>
      <c r="W619" s="14"/>
      <c r="X619" s="14"/>
      <c r="Y619" s="14"/>
      <c r="Z619" s="14"/>
      <c r="AA619" s="14"/>
      <c r="AB619" s="14"/>
      <c r="AC619" s="14"/>
      <c r="AD619" s="14"/>
      <c r="AE619" s="14"/>
      <c r="AT619" s="244" t="s">
        <v>159</v>
      </c>
      <c r="AU619" s="244" t="s">
        <v>153</v>
      </c>
      <c r="AV619" s="14" t="s">
        <v>153</v>
      </c>
      <c r="AW619" s="14" t="s">
        <v>35</v>
      </c>
      <c r="AX619" s="14" t="s">
        <v>73</v>
      </c>
      <c r="AY619" s="244" t="s">
        <v>143</v>
      </c>
    </row>
    <row r="620" s="14" customFormat="1">
      <c r="A620" s="14"/>
      <c r="B620" s="234"/>
      <c r="C620" s="235"/>
      <c r="D620" s="218" t="s">
        <v>159</v>
      </c>
      <c r="E620" s="236" t="s">
        <v>19</v>
      </c>
      <c r="F620" s="237" t="s">
        <v>239</v>
      </c>
      <c r="G620" s="235"/>
      <c r="H620" s="238">
        <v>0.495</v>
      </c>
      <c r="I620" s="239"/>
      <c r="J620" s="235"/>
      <c r="K620" s="235"/>
      <c r="L620" s="240"/>
      <c r="M620" s="241"/>
      <c r="N620" s="242"/>
      <c r="O620" s="242"/>
      <c r="P620" s="242"/>
      <c r="Q620" s="242"/>
      <c r="R620" s="242"/>
      <c r="S620" s="242"/>
      <c r="T620" s="243"/>
      <c r="U620" s="14"/>
      <c r="V620" s="14"/>
      <c r="W620" s="14"/>
      <c r="X620" s="14"/>
      <c r="Y620" s="14"/>
      <c r="Z620" s="14"/>
      <c r="AA620" s="14"/>
      <c r="AB620" s="14"/>
      <c r="AC620" s="14"/>
      <c r="AD620" s="14"/>
      <c r="AE620" s="14"/>
      <c r="AT620" s="244" t="s">
        <v>159</v>
      </c>
      <c r="AU620" s="244" t="s">
        <v>153</v>
      </c>
      <c r="AV620" s="14" t="s">
        <v>153</v>
      </c>
      <c r="AW620" s="14" t="s">
        <v>35</v>
      </c>
      <c r="AX620" s="14" t="s">
        <v>73</v>
      </c>
      <c r="AY620" s="244" t="s">
        <v>143</v>
      </c>
    </row>
    <row r="621" s="13" customFormat="1">
      <c r="A621" s="13"/>
      <c r="B621" s="224"/>
      <c r="C621" s="225"/>
      <c r="D621" s="218" t="s">
        <v>159</v>
      </c>
      <c r="E621" s="226" t="s">
        <v>19</v>
      </c>
      <c r="F621" s="227" t="s">
        <v>240</v>
      </c>
      <c r="G621" s="225"/>
      <c r="H621" s="226" t="s">
        <v>19</v>
      </c>
      <c r="I621" s="228"/>
      <c r="J621" s="225"/>
      <c r="K621" s="225"/>
      <c r="L621" s="229"/>
      <c r="M621" s="230"/>
      <c r="N621" s="231"/>
      <c r="O621" s="231"/>
      <c r="P621" s="231"/>
      <c r="Q621" s="231"/>
      <c r="R621" s="231"/>
      <c r="S621" s="231"/>
      <c r="T621" s="232"/>
      <c r="U621" s="13"/>
      <c r="V621" s="13"/>
      <c r="W621" s="13"/>
      <c r="X621" s="13"/>
      <c r="Y621" s="13"/>
      <c r="Z621" s="13"/>
      <c r="AA621" s="13"/>
      <c r="AB621" s="13"/>
      <c r="AC621" s="13"/>
      <c r="AD621" s="13"/>
      <c r="AE621" s="13"/>
      <c r="AT621" s="233" t="s">
        <v>159</v>
      </c>
      <c r="AU621" s="233" t="s">
        <v>153</v>
      </c>
      <c r="AV621" s="13" t="s">
        <v>81</v>
      </c>
      <c r="AW621" s="13" t="s">
        <v>35</v>
      </c>
      <c r="AX621" s="13" t="s">
        <v>73</v>
      </c>
      <c r="AY621" s="233" t="s">
        <v>143</v>
      </c>
    </row>
    <row r="622" s="14" customFormat="1">
      <c r="A622" s="14"/>
      <c r="B622" s="234"/>
      <c r="C622" s="235"/>
      <c r="D622" s="218" t="s">
        <v>159</v>
      </c>
      <c r="E622" s="236" t="s">
        <v>19</v>
      </c>
      <c r="F622" s="237" t="s">
        <v>241</v>
      </c>
      <c r="G622" s="235"/>
      <c r="H622" s="238">
        <v>1.617</v>
      </c>
      <c r="I622" s="239"/>
      <c r="J622" s="235"/>
      <c r="K622" s="235"/>
      <c r="L622" s="240"/>
      <c r="M622" s="241"/>
      <c r="N622" s="242"/>
      <c r="O622" s="242"/>
      <c r="P622" s="242"/>
      <c r="Q622" s="242"/>
      <c r="R622" s="242"/>
      <c r="S622" s="242"/>
      <c r="T622" s="243"/>
      <c r="U622" s="14"/>
      <c r="V622" s="14"/>
      <c r="W622" s="14"/>
      <c r="X622" s="14"/>
      <c r="Y622" s="14"/>
      <c r="Z622" s="14"/>
      <c r="AA622" s="14"/>
      <c r="AB622" s="14"/>
      <c r="AC622" s="14"/>
      <c r="AD622" s="14"/>
      <c r="AE622" s="14"/>
      <c r="AT622" s="244" t="s">
        <v>159</v>
      </c>
      <c r="AU622" s="244" t="s">
        <v>153</v>
      </c>
      <c r="AV622" s="14" t="s">
        <v>153</v>
      </c>
      <c r="AW622" s="14" t="s">
        <v>35</v>
      </c>
      <c r="AX622" s="14" t="s">
        <v>73</v>
      </c>
      <c r="AY622" s="244" t="s">
        <v>143</v>
      </c>
    </row>
    <row r="623" s="15" customFormat="1">
      <c r="A623" s="15"/>
      <c r="B623" s="245"/>
      <c r="C623" s="246"/>
      <c r="D623" s="218" t="s">
        <v>159</v>
      </c>
      <c r="E623" s="247" t="s">
        <v>19</v>
      </c>
      <c r="F623" s="248" t="s">
        <v>179</v>
      </c>
      <c r="G623" s="246"/>
      <c r="H623" s="249">
        <v>385.63799999999998</v>
      </c>
      <c r="I623" s="250"/>
      <c r="J623" s="246"/>
      <c r="K623" s="246"/>
      <c r="L623" s="251"/>
      <c r="M623" s="252"/>
      <c r="N623" s="253"/>
      <c r="O623" s="253"/>
      <c r="P623" s="253"/>
      <c r="Q623" s="253"/>
      <c r="R623" s="253"/>
      <c r="S623" s="253"/>
      <c r="T623" s="254"/>
      <c r="U623" s="15"/>
      <c r="V623" s="15"/>
      <c r="W623" s="15"/>
      <c r="X623" s="15"/>
      <c r="Y623" s="15"/>
      <c r="Z623" s="15"/>
      <c r="AA623" s="15"/>
      <c r="AB623" s="15"/>
      <c r="AC623" s="15"/>
      <c r="AD623" s="15"/>
      <c r="AE623" s="15"/>
      <c r="AT623" s="255" t="s">
        <v>159</v>
      </c>
      <c r="AU623" s="255" t="s">
        <v>153</v>
      </c>
      <c r="AV623" s="15" t="s">
        <v>152</v>
      </c>
      <c r="AW623" s="15" t="s">
        <v>35</v>
      </c>
      <c r="AX623" s="15" t="s">
        <v>81</v>
      </c>
      <c r="AY623" s="255" t="s">
        <v>143</v>
      </c>
    </row>
    <row r="624" s="2" customFormat="1" ht="24.15" customHeight="1">
      <c r="A624" s="39"/>
      <c r="B624" s="40"/>
      <c r="C624" s="205" t="s">
        <v>444</v>
      </c>
      <c r="D624" s="205" t="s">
        <v>147</v>
      </c>
      <c r="E624" s="206" t="s">
        <v>445</v>
      </c>
      <c r="F624" s="207" t="s">
        <v>446</v>
      </c>
      <c r="G624" s="208" t="s">
        <v>264</v>
      </c>
      <c r="H624" s="209">
        <v>132.5</v>
      </c>
      <c r="I624" s="210"/>
      <c r="J624" s="211">
        <f>ROUND(I624*H624,2)</f>
        <v>0</v>
      </c>
      <c r="K624" s="207" t="s">
        <v>151</v>
      </c>
      <c r="L624" s="45"/>
      <c r="M624" s="212" t="s">
        <v>19</v>
      </c>
      <c r="N624" s="213" t="s">
        <v>45</v>
      </c>
      <c r="O624" s="85"/>
      <c r="P624" s="214">
        <f>O624*H624</f>
        <v>0</v>
      </c>
      <c r="Q624" s="214">
        <v>0</v>
      </c>
      <c r="R624" s="214">
        <f>Q624*H624</f>
        <v>0</v>
      </c>
      <c r="S624" s="214">
        <v>0</v>
      </c>
      <c r="T624" s="215">
        <f>S624*H624</f>
        <v>0</v>
      </c>
      <c r="U624" s="39"/>
      <c r="V624" s="39"/>
      <c r="W624" s="39"/>
      <c r="X624" s="39"/>
      <c r="Y624" s="39"/>
      <c r="Z624" s="39"/>
      <c r="AA624" s="39"/>
      <c r="AB624" s="39"/>
      <c r="AC624" s="39"/>
      <c r="AD624" s="39"/>
      <c r="AE624" s="39"/>
      <c r="AR624" s="216" t="s">
        <v>152</v>
      </c>
      <c r="AT624" s="216" t="s">
        <v>147</v>
      </c>
      <c r="AU624" s="216" t="s">
        <v>153</v>
      </c>
      <c r="AY624" s="18" t="s">
        <v>143</v>
      </c>
      <c r="BE624" s="217">
        <f>IF(N624="základní",J624,0)</f>
        <v>0</v>
      </c>
      <c r="BF624" s="217">
        <f>IF(N624="snížená",J624,0)</f>
        <v>0</v>
      </c>
      <c r="BG624" s="217">
        <f>IF(N624="zákl. přenesená",J624,0)</f>
        <v>0</v>
      </c>
      <c r="BH624" s="217">
        <f>IF(N624="sníž. přenesená",J624,0)</f>
        <v>0</v>
      </c>
      <c r="BI624" s="217">
        <f>IF(N624="nulová",J624,0)</f>
        <v>0</v>
      </c>
      <c r="BJ624" s="18" t="s">
        <v>153</v>
      </c>
      <c r="BK624" s="217">
        <f>ROUND(I624*H624,2)</f>
        <v>0</v>
      </c>
      <c r="BL624" s="18" t="s">
        <v>152</v>
      </c>
      <c r="BM624" s="216" t="s">
        <v>447</v>
      </c>
    </row>
    <row r="625" s="2" customFormat="1">
      <c r="A625" s="39"/>
      <c r="B625" s="40"/>
      <c r="C625" s="41"/>
      <c r="D625" s="218" t="s">
        <v>155</v>
      </c>
      <c r="E625" s="41"/>
      <c r="F625" s="219" t="s">
        <v>448</v>
      </c>
      <c r="G625" s="41"/>
      <c r="H625" s="41"/>
      <c r="I625" s="220"/>
      <c r="J625" s="41"/>
      <c r="K625" s="41"/>
      <c r="L625" s="45"/>
      <c r="M625" s="221"/>
      <c r="N625" s="222"/>
      <c r="O625" s="85"/>
      <c r="P625" s="85"/>
      <c r="Q625" s="85"/>
      <c r="R625" s="85"/>
      <c r="S625" s="85"/>
      <c r="T625" s="86"/>
      <c r="U625" s="39"/>
      <c r="V625" s="39"/>
      <c r="W625" s="39"/>
      <c r="X625" s="39"/>
      <c r="Y625" s="39"/>
      <c r="Z625" s="39"/>
      <c r="AA625" s="39"/>
      <c r="AB625" s="39"/>
      <c r="AC625" s="39"/>
      <c r="AD625" s="39"/>
      <c r="AE625" s="39"/>
      <c r="AT625" s="18" t="s">
        <v>155</v>
      </c>
      <c r="AU625" s="18" t="s">
        <v>153</v>
      </c>
    </row>
    <row r="626" s="2" customFormat="1">
      <c r="A626" s="39"/>
      <c r="B626" s="40"/>
      <c r="C626" s="41"/>
      <c r="D626" s="218" t="s">
        <v>157</v>
      </c>
      <c r="E626" s="41"/>
      <c r="F626" s="223" t="s">
        <v>449</v>
      </c>
      <c r="G626" s="41"/>
      <c r="H626" s="41"/>
      <c r="I626" s="220"/>
      <c r="J626" s="41"/>
      <c r="K626" s="41"/>
      <c r="L626" s="45"/>
      <c r="M626" s="221"/>
      <c r="N626" s="222"/>
      <c r="O626" s="85"/>
      <c r="P626" s="85"/>
      <c r="Q626" s="85"/>
      <c r="R626" s="85"/>
      <c r="S626" s="85"/>
      <c r="T626" s="86"/>
      <c r="U626" s="39"/>
      <c r="V626" s="39"/>
      <c r="W626" s="39"/>
      <c r="X626" s="39"/>
      <c r="Y626" s="39"/>
      <c r="Z626" s="39"/>
      <c r="AA626" s="39"/>
      <c r="AB626" s="39"/>
      <c r="AC626" s="39"/>
      <c r="AD626" s="39"/>
      <c r="AE626" s="39"/>
      <c r="AT626" s="18" t="s">
        <v>157</v>
      </c>
      <c r="AU626" s="18" t="s">
        <v>153</v>
      </c>
    </row>
    <row r="627" s="13" customFormat="1">
      <c r="A627" s="13"/>
      <c r="B627" s="224"/>
      <c r="C627" s="225"/>
      <c r="D627" s="218" t="s">
        <v>159</v>
      </c>
      <c r="E627" s="226" t="s">
        <v>19</v>
      </c>
      <c r="F627" s="227" t="s">
        <v>450</v>
      </c>
      <c r="G627" s="225"/>
      <c r="H627" s="226" t="s">
        <v>19</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159</v>
      </c>
      <c r="AU627" s="233" t="s">
        <v>153</v>
      </c>
      <c r="AV627" s="13" t="s">
        <v>81</v>
      </c>
      <c r="AW627" s="13" t="s">
        <v>35</v>
      </c>
      <c r="AX627" s="13" t="s">
        <v>73</v>
      </c>
      <c r="AY627" s="233" t="s">
        <v>143</v>
      </c>
    </row>
    <row r="628" s="14" customFormat="1">
      <c r="A628" s="14"/>
      <c r="B628" s="234"/>
      <c r="C628" s="235"/>
      <c r="D628" s="218" t="s">
        <v>159</v>
      </c>
      <c r="E628" s="236" t="s">
        <v>19</v>
      </c>
      <c r="F628" s="237" t="s">
        <v>451</v>
      </c>
      <c r="G628" s="235"/>
      <c r="H628" s="238">
        <v>46.799999999999997</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159</v>
      </c>
      <c r="AU628" s="244" t="s">
        <v>153</v>
      </c>
      <c r="AV628" s="14" t="s">
        <v>153</v>
      </c>
      <c r="AW628" s="14" t="s">
        <v>35</v>
      </c>
      <c r="AX628" s="14" t="s">
        <v>73</v>
      </c>
      <c r="AY628" s="244" t="s">
        <v>143</v>
      </c>
    </row>
    <row r="629" s="14" customFormat="1">
      <c r="A629" s="14"/>
      <c r="B629" s="234"/>
      <c r="C629" s="235"/>
      <c r="D629" s="218" t="s">
        <v>159</v>
      </c>
      <c r="E629" s="236" t="s">
        <v>19</v>
      </c>
      <c r="F629" s="237" t="s">
        <v>452</v>
      </c>
      <c r="G629" s="235"/>
      <c r="H629" s="238">
        <v>45</v>
      </c>
      <c r="I629" s="239"/>
      <c r="J629" s="235"/>
      <c r="K629" s="235"/>
      <c r="L629" s="240"/>
      <c r="M629" s="241"/>
      <c r="N629" s="242"/>
      <c r="O629" s="242"/>
      <c r="P629" s="242"/>
      <c r="Q629" s="242"/>
      <c r="R629" s="242"/>
      <c r="S629" s="242"/>
      <c r="T629" s="243"/>
      <c r="U629" s="14"/>
      <c r="V629" s="14"/>
      <c r="W629" s="14"/>
      <c r="X629" s="14"/>
      <c r="Y629" s="14"/>
      <c r="Z629" s="14"/>
      <c r="AA629" s="14"/>
      <c r="AB629" s="14"/>
      <c r="AC629" s="14"/>
      <c r="AD629" s="14"/>
      <c r="AE629" s="14"/>
      <c r="AT629" s="244" t="s">
        <v>159</v>
      </c>
      <c r="AU629" s="244" t="s">
        <v>153</v>
      </c>
      <c r="AV629" s="14" t="s">
        <v>153</v>
      </c>
      <c r="AW629" s="14" t="s">
        <v>35</v>
      </c>
      <c r="AX629" s="14" t="s">
        <v>73</v>
      </c>
      <c r="AY629" s="244" t="s">
        <v>143</v>
      </c>
    </row>
    <row r="630" s="14" customFormat="1">
      <c r="A630" s="14"/>
      <c r="B630" s="234"/>
      <c r="C630" s="235"/>
      <c r="D630" s="218" t="s">
        <v>159</v>
      </c>
      <c r="E630" s="236" t="s">
        <v>19</v>
      </c>
      <c r="F630" s="237" t="s">
        <v>453</v>
      </c>
      <c r="G630" s="235"/>
      <c r="H630" s="238">
        <v>3.7000000000000002</v>
      </c>
      <c r="I630" s="239"/>
      <c r="J630" s="235"/>
      <c r="K630" s="235"/>
      <c r="L630" s="240"/>
      <c r="M630" s="241"/>
      <c r="N630" s="242"/>
      <c r="O630" s="242"/>
      <c r="P630" s="242"/>
      <c r="Q630" s="242"/>
      <c r="R630" s="242"/>
      <c r="S630" s="242"/>
      <c r="T630" s="243"/>
      <c r="U630" s="14"/>
      <c r="V630" s="14"/>
      <c r="W630" s="14"/>
      <c r="X630" s="14"/>
      <c r="Y630" s="14"/>
      <c r="Z630" s="14"/>
      <c r="AA630" s="14"/>
      <c r="AB630" s="14"/>
      <c r="AC630" s="14"/>
      <c r="AD630" s="14"/>
      <c r="AE630" s="14"/>
      <c r="AT630" s="244" t="s">
        <v>159</v>
      </c>
      <c r="AU630" s="244" t="s">
        <v>153</v>
      </c>
      <c r="AV630" s="14" t="s">
        <v>153</v>
      </c>
      <c r="AW630" s="14" t="s">
        <v>35</v>
      </c>
      <c r="AX630" s="14" t="s">
        <v>73</v>
      </c>
      <c r="AY630" s="244" t="s">
        <v>143</v>
      </c>
    </row>
    <row r="631" s="14" customFormat="1">
      <c r="A631" s="14"/>
      <c r="B631" s="234"/>
      <c r="C631" s="235"/>
      <c r="D631" s="218" t="s">
        <v>159</v>
      </c>
      <c r="E631" s="236" t="s">
        <v>19</v>
      </c>
      <c r="F631" s="237" t="s">
        <v>454</v>
      </c>
      <c r="G631" s="235"/>
      <c r="H631" s="238">
        <v>24</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159</v>
      </c>
      <c r="AU631" s="244" t="s">
        <v>153</v>
      </c>
      <c r="AV631" s="14" t="s">
        <v>153</v>
      </c>
      <c r="AW631" s="14" t="s">
        <v>35</v>
      </c>
      <c r="AX631" s="14" t="s">
        <v>73</v>
      </c>
      <c r="AY631" s="244" t="s">
        <v>143</v>
      </c>
    </row>
    <row r="632" s="14" customFormat="1">
      <c r="A632" s="14"/>
      <c r="B632" s="234"/>
      <c r="C632" s="235"/>
      <c r="D632" s="218" t="s">
        <v>159</v>
      </c>
      <c r="E632" s="236" t="s">
        <v>19</v>
      </c>
      <c r="F632" s="237" t="s">
        <v>455</v>
      </c>
      <c r="G632" s="235"/>
      <c r="H632" s="238">
        <v>13</v>
      </c>
      <c r="I632" s="239"/>
      <c r="J632" s="235"/>
      <c r="K632" s="235"/>
      <c r="L632" s="240"/>
      <c r="M632" s="241"/>
      <c r="N632" s="242"/>
      <c r="O632" s="242"/>
      <c r="P632" s="242"/>
      <c r="Q632" s="242"/>
      <c r="R632" s="242"/>
      <c r="S632" s="242"/>
      <c r="T632" s="243"/>
      <c r="U632" s="14"/>
      <c r="V632" s="14"/>
      <c r="W632" s="14"/>
      <c r="X632" s="14"/>
      <c r="Y632" s="14"/>
      <c r="Z632" s="14"/>
      <c r="AA632" s="14"/>
      <c r="AB632" s="14"/>
      <c r="AC632" s="14"/>
      <c r="AD632" s="14"/>
      <c r="AE632" s="14"/>
      <c r="AT632" s="244" t="s">
        <v>159</v>
      </c>
      <c r="AU632" s="244" t="s">
        <v>153</v>
      </c>
      <c r="AV632" s="14" t="s">
        <v>153</v>
      </c>
      <c r="AW632" s="14" t="s">
        <v>35</v>
      </c>
      <c r="AX632" s="14" t="s">
        <v>73</v>
      </c>
      <c r="AY632" s="244" t="s">
        <v>143</v>
      </c>
    </row>
    <row r="633" s="15" customFormat="1">
      <c r="A633" s="15"/>
      <c r="B633" s="245"/>
      <c r="C633" s="246"/>
      <c r="D633" s="218" t="s">
        <v>159</v>
      </c>
      <c r="E633" s="247" t="s">
        <v>19</v>
      </c>
      <c r="F633" s="248" t="s">
        <v>179</v>
      </c>
      <c r="G633" s="246"/>
      <c r="H633" s="249">
        <v>132.5</v>
      </c>
      <c r="I633" s="250"/>
      <c r="J633" s="246"/>
      <c r="K633" s="246"/>
      <c r="L633" s="251"/>
      <c r="M633" s="252"/>
      <c r="N633" s="253"/>
      <c r="O633" s="253"/>
      <c r="P633" s="253"/>
      <c r="Q633" s="253"/>
      <c r="R633" s="253"/>
      <c r="S633" s="253"/>
      <c r="T633" s="254"/>
      <c r="U633" s="15"/>
      <c r="V633" s="15"/>
      <c r="W633" s="15"/>
      <c r="X633" s="15"/>
      <c r="Y633" s="15"/>
      <c r="Z633" s="15"/>
      <c r="AA633" s="15"/>
      <c r="AB633" s="15"/>
      <c r="AC633" s="15"/>
      <c r="AD633" s="15"/>
      <c r="AE633" s="15"/>
      <c r="AT633" s="255" t="s">
        <v>159</v>
      </c>
      <c r="AU633" s="255" t="s">
        <v>153</v>
      </c>
      <c r="AV633" s="15" t="s">
        <v>152</v>
      </c>
      <c r="AW633" s="15" t="s">
        <v>35</v>
      </c>
      <c r="AX633" s="15" t="s">
        <v>81</v>
      </c>
      <c r="AY633" s="255" t="s">
        <v>143</v>
      </c>
    </row>
    <row r="634" s="12" customFormat="1" ht="20.88" customHeight="1">
      <c r="A634" s="12"/>
      <c r="B634" s="189"/>
      <c r="C634" s="190"/>
      <c r="D634" s="191" t="s">
        <v>72</v>
      </c>
      <c r="E634" s="203" t="s">
        <v>456</v>
      </c>
      <c r="F634" s="203" t="s">
        <v>457</v>
      </c>
      <c r="G634" s="190"/>
      <c r="H634" s="190"/>
      <c r="I634" s="193"/>
      <c r="J634" s="204">
        <f>BK634</f>
        <v>0</v>
      </c>
      <c r="K634" s="190"/>
      <c r="L634" s="195"/>
      <c r="M634" s="196"/>
      <c r="N634" s="197"/>
      <c r="O634" s="197"/>
      <c r="P634" s="198">
        <f>SUM(P635:P646)</f>
        <v>0</v>
      </c>
      <c r="Q634" s="197"/>
      <c r="R634" s="198">
        <f>SUM(R635:R646)</f>
        <v>3.0586400000000005</v>
      </c>
      <c r="S634" s="197"/>
      <c r="T634" s="199">
        <f>SUM(T635:T646)</f>
        <v>0</v>
      </c>
      <c r="U634" s="12"/>
      <c r="V634" s="12"/>
      <c r="W634" s="12"/>
      <c r="X634" s="12"/>
      <c r="Y634" s="12"/>
      <c r="Z634" s="12"/>
      <c r="AA634" s="12"/>
      <c r="AB634" s="12"/>
      <c r="AC634" s="12"/>
      <c r="AD634" s="12"/>
      <c r="AE634" s="12"/>
      <c r="AR634" s="200" t="s">
        <v>81</v>
      </c>
      <c r="AT634" s="201" t="s">
        <v>72</v>
      </c>
      <c r="AU634" s="201" t="s">
        <v>153</v>
      </c>
      <c r="AY634" s="200" t="s">
        <v>143</v>
      </c>
      <c r="BK634" s="202">
        <f>SUM(BK635:BK646)</f>
        <v>0</v>
      </c>
    </row>
    <row r="635" s="2" customFormat="1" ht="24.15" customHeight="1">
      <c r="A635" s="39"/>
      <c r="B635" s="40"/>
      <c r="C635" s="205" t="s">
        <v>458</v>
      </c>
      <c r="D635" s="205" t="s">
        <v>147</v>
      </c>
      <c r="E635" s="206" t="s">
        <v>169</v>
      </c>
      <c r="F635" s="207" t="s">
        <v>170</v>
      </c>
      <c r="G635" s="208" t="s">
        <v>150</v>
      </c>
      <c r="H635" s="209">
        <v>138.40000000000001</v>
      </c>
      <c r="I635" s="210"/>
      <c r="J635" s="211">
        <f>ROUND(I635*H635,2)</f>
        <v>0</v>
      </c>
      <c r="K635" s="207" t="s">
        <v>151</v>
      </c>
      <c r="L635" s="45"/>
      <c r="M635" s="212" t="s">
        <v>19</v>
      </c>
      <c r="N635" s="213" t="s">
        <v>45</v>
      </c>
      <c r="O635" s="85"/>
      <c r="P635" s="214">
        <f>O635*H635</f>
        <v>0</v>
      </c>
      <c r="Q635" s="214">
        <v>0.00025999999999999998</v>
      </c>
      <c r="R635" s="214">
        <f>Q635*H635</f>
        <v>0.035983999999999995</v>
      </c>
      <c r="S635" s="214">
        <v>0</v>
      </c>
      <c r="T635" s="215">
        <f>S635*H635</f>
        <v>0</v>
      </c>
      <c r="U635" s="39"/>
      <c r="V635" s="39"/>
      <c r="W635" s="39"/>
      <c r="X635" s="39"/>
      <c r="Y635" s="39"/>
      <c r="Z635" s="39"/>
      <c r="AA635" s="39"/>
      <c r="AB635" s="39"/>
      <c r="AC635" s="39"/>
      <c r="AD635" s="39"/>
      <c r="AE635" s="39"/>
      <c r="AR635" s="216" t="s">
        <v>152</v>
      </c>
      <c r="AT635" s="216" t="s">
        <v>147</v>
      </c>
      <c r="AU635" s="216" t="s">
        <v>185</v>
      </c>
      <c r="AY635" s="18" t="s">
        <v>143</v>
      </c>
      <c r="BE635" s="217">
        <f>IF(N635="základní",J635,0)</f>
        <v>0</v>
      </c>
      <c r="BF635" s="217">
        <f>IF(N635="snížená",J635,0)</f>
        <v>0</v>
      </c>
      <c r="BG635" s="217">
        <f>IF(N635="zákl. přenesená",J635,0)</f>
        <v>0</v>
      </c>
      <c r="BH635" s="217">
        <f>IF(N635="sníž. přenesená",J635,0)</f>
        <v>0</v>
      </c>
      <c r="BI635" s="217">
        <f>IF(N635="nulová",J635,0)</f>
        <v>0</v>
      </c>
      <c r="BJ635" s="18" t="s">
        <v>153</v>
      </c>
      <c r="BK635" s="217">
        <f>ROUND(I635*H635,2)</f>
        <v>0</v>
      </c>
      <c r="BL635" s="18" t="s">
        <v>152</v>
      </c>
      <c r="BM635" s="216" t="s">
        <v>459</v>
      </c>
    </row>
    <row r="636" s="2" customFormat="1">
      <c r="A636" s="39"/>
      <c r="B636" s="40"/>
      <c r="C636" s="41"/>
      <c r="D636" s="218" t="s">
        <v>155</v>
      </c>
      <c r="E636" s="41"/>
      <c r="F636" s="219" t="s">
        <v>172</v>
      </c>
      <c r="G636" s="41"/>
      <c r="H636" s="41"/>
      <c r="I636" s="220"/>
      <c r="J636" s="41"/>
      <c r="K636" s="41"/>
      <c r="L636" s="45"/>
      <c r="M636" s="221"/>
      <c r="N636" s="222"/>
      <c r="O636" s="85"/>
      <c r="P636" s="85"/>
      <c r="Q636" s="85"/>
      <c r="R636" s="85"/>
      <c r="S636" s="85"/>
      <c r="T636" s="86"/>
      <c r="U636" s="39"/>
      <c r="V636" s="39"/>
      <c r="W636" s="39"/>
      <c r="X636" s="39"/>
      <c r="Y636" s="39"/>
      <c r="Z636" s="39"/>
      <c r="AA636" s="39"/>
      <c r="AB636" s="39"/>
      <c r="AC636" s="39"/>
      <c r="AD636" s="39"/>
      <c r="AE636" s="39"/>
      <c r="AT636" s="18" t="s">
        <v>155</v>
      </c>
      <c r="AU636" s="18" t="s">
        <v>185</v>
      </c>
    </row>
    <row r="637" s="13" customFormat="1">
      <c r="A637" s="13"/>
      <c r="B637" s="224"/>
      <c r="C637" s="225"/>
      <c r="D637" s="218" t="s">
        <v>159</v>
      </c>
      <c r="E637" s="226" t="s">
        <v>19</v>
      </c>
      <c r="F637" s="227" t="s">
        <v>460</v>
      </c>
      <c r="G637" s="225"/>
      <c r="H637" s="226" t="s">
        <v>19</v>
      </c>
      <c r="I637" s="228"/>
      <c r="J637" s="225"/>
      <c r="K637" s="225"/>
      <c r="L637" s="229"/>
      <c r="M637" s="230"/>
      <c r="N637" s="231"/>
      <c r="O637" s="231"/>
      <c r="P637" s="231"/>
      <c r="Q637" s="231"/>
      <c r="R637" s="231"/>
      <c r="S637" s="231"/>
      <c r="T637" s="232"/>
      <c r="U637" s="13"/>
      <c r="V637" s="13"/>
      <c r="W637" s="13"/>
      <c r="X637" s="13"/>
      <c r="Y637" s="13"/>
      <c r="Z637" s="13"/>
      <c r="AA637" s="13"/>
      <c r="AB637" s="13"/>
      <c r="AC637" s="13"/>
      <c r="AD637" s="13"/>
      <c r="AE637" s="13"/>
      <c r="AT637" s="233" t="s">
        <v>159</v>
      </c>
      <c r="AU637" s="233" t="s">
        <v>185</v>
      </c>
      <c r="AV637" s="13" t="s">
        <v>81</v>
      </c>
      <c r="AW637" s="13" t="s">
        <v>35</v>
      </c>
      <c r="AX637" s="13" t="s">
        <v>73</v>
      </c>
      <c r="AY637" s="233" t="s">
        <v>143</v>
      </c>
    </row>
    <row r="638" s="14" customFormat="1">
      <c r="A638" s="14"/>
      <c r="B638" s="234"/>
      <c r="C638" s="235"/>
      <c r="D638" s="218" t="s">
        <v>159</v>
      </c>
      <c r="E638" s="236" t="s">
        <v>19</v>
      </c>
      <c r="F638" s="237" t="s">
        <v>461</v>
      </c>
      <c r="G638" s="235"/>
      <c r="H638" s="238">
        <v>138.40000000000001</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159</v>
      </c>
      <c r="AU638" s="244" t="s">
        <v>185</v>
      </c>
      <c r="AV638" s="14" t="s">
        <v>153</v>
      </c>
      <c r="AW638" s="14" t="s">
        <v>35</v>
      </c>
      <c r="AX638" s="14" t="s">
        <v>81</v>
      </c>
      <c r="AY638" s="244" t="s">
        <v>143</v>
      </c>
    </row>
    <row r="639" s="2" customFormat="1" ht="37.8" customHeight="1">
      <c r="A639" s="39"/>
      <c r="B639" s="40"/>
      <c r="C639" s="205" t="s">
        <v>462</v>
      </c>
      <c r="D639" s="205" t="s">
        <v>147</v>
      </c>
      <c r="E639" s="206" t="s">
        <v>463</v>
      </c>
      <c r="F639" s="207" t="s">
        <v>464</v>
      </c>
      <c r="G639" s="208" t="s">
        <v>150</v>
      </c>
      <c r="H639" s="209">
        <v>138.40000000000001</v>
      </c>
      <c r="I639" s="210"/>
      <c r="J639" s="211">
        <f>ROUND(I639*H639,2)</f>
        <v>0</v>
      </c>
      <c r="K639" s="207" t="s">
        <v>151</v>
      </c>
      <c r="L639" s="45"/>
      <c r="M639" s="212" t="s">
        <v>19</v>
      </c>
      <c r="N639" s="213" t="s">
        <v>45</v>
      </c>
      <c r="O639" s="85"/>
      <c r="P639" s="214">
        <f>O639*H639</f>
        <v>0</v>
      </c>
      <c r="Q639" s="214">
        <v>0.0095999999999999992</v>
      </c>
      <c r="R639" s="214">
        <f>Q639*H639</f>
        <v>1.32864</v>
      </c>
      <c r="S639" s="214">
        <v>0</v>
      </c>
      <c r="T639" s="215">
        <f>S639*H639</f>
        <v>0</v>
      </c>
      <c r="U639" s="39"/>
      <c r="V639" s="39"/>
      <c r="W639" s="39"/>
      <c r="X639" s="39"/>
      <c r="Y639" s="39"/>
      <c r="Z639" s="39"/>
      <c r="AA639" s="39"/>
      <c r="AB639" s="39"/>
      <c r="AC639" s="39"/>
      <c r="AD639" s="39"/>
      <c r="AE639" s="39"/>
      <c r="AR639" s="216" t="s">
        <v>152</v>
      </c>
      <c r="AT639" s="216" t="s">
        <v>147</v>
      </c>
      <c r="AU639" s="216" t="s">
        <v>185</v>
      </c>
      <c r="AY639" s="18" t="s">
        <v>143</v>
      </c>
      <c r="BE639" s="217">
        <f>IF(N639="základní",J639,0)</f>
        <v>0</v>
      </c>
      <c r="BF639" s="217">
        <f>IF(N639="snížená",J639,0)</f>
        <v>0</v>
      </c>
      <c r="BG639" s="217">
        <f>IF(N639="zákl. přenesená",J639,0)</f>
        <v>0</v>
      </c>
      <c r="BH639" s="217">
        <f>IF(N639="sníž. přenesená",J639,0)</f>
        <v>0</v>
      </c>
      <c r="BI639" s="217">
        <f>IF(N639="nulová",J639,0)</f>
        <v>0</v>
      </c>
      <c r="BJ639" s="18" t="s">
        <v>153</v>
      </c>
      <c r="BK639" s="217">
        <f>ROUND(I639*H639,2)</f>
        <v>0</v>
      </c>
      <c r="BL639" s="18" t="s">
        <v>152</v>
      </c>
      <c r="BM639" s="216" t="s">
        <v>465</v>
      </c>
    </row>
    <row r="640" s="2" customFormat="1">
      <c r="A640" s="39"/>
      <c r="B640" s="40"/>
      <c r="C640" s="41"/>
      <c r="D640" s="218" t="s">
        <v>155</v>
      </c>
      <c r="E640" s="41"/>
      <c r="F640" s="219" t="s">
        <v>466</v>
      </c>
      <c r="G640" s="41"/>
      <c r="H640" s="41"/>
      <c r="I640" s="220"/>
      <c r="J640" s="41"/>
      <c r="K640" s="41"/>
      <c r="L640" s="45"/>
      <c r="M640" s="221"/>
      <c r="N640" s="222"/>
      <c r="O640" s="85"/>
      <c r="P640" s="85"/>
      <c r="Q640" s="85"/>
      <c r="R640" s="85"/>
      <c r="S640" s="85"/>
      <c r="T640" s="86"/>
      <c r="U640" s="39"/>
      <c r="V640" s="39"/>
      <c r="W640" s="39"/>
      <c r="X640" s="39"/>
      <c r="Y640" s="39"/>
      <c r="Z640" s="39"/>
      <c r="AA640" s="39"/>
      <c r="AB640" s="39"/>
      <c r="AC640" s="39"/>
      <c r="AD640" s="39"/>
      <c r="AE640" s="39"/>
      <c r="AT640" s="18" t="s">
        <v>155</v>
      </c>
      <c r="AU640" s="18" t="s">
        <v>185</v>
      </c>
    </row>
    <row r="641" s="2" customFormat="1">
      <c r="A641" s="39"/>
      <c r="B641" s="40"/>
      <c r="C641" s="41"/>
      <c r="D641" s="218" t="s">
        <v>157</v>
      </c>
      <c r="E641" s="41"/>
      <c r="F641" s="223" t="s">
        <v>190</v>
      </c>
      <c r="G641" s="41"/>
      <c r="H641" s="41"/>
      <c r="I641" s="220"/>
      <c r="J641" s="41"/>
      <c r="K641" s="41"/>
      <c r="L641" s="45"/>
      <c r="M641" s="221"/>
      <c r="N641" s="222"/>
      <c r="O641" s="85"/>
      <c r="P641" s="85"/>
      <c r="Q641" s="85"/>
      <c r="R641" s="85"/>
      <c r="S641" s="85"/>
      <c r="T641" s="86"/>
      <c r="U641" s="39"/>
      <c r="V641" s="39"/>
      <c r="W641" s="39"/>
      <c r="X641" s="39"/>
      <c r="Y641" s="39"/>
      <c r="Z641" s="39"/>
      <c r="AA641" s="39"/>
      <c r="AB641" s="39"/>
      <c r="AC641" s="39"/>
      <c r="AD641" s="39"/>
      <c r="AE641" s="39"/>
      <c r="AT641" s="18" t="s">
        <v>157</v>
      </c>
      <c r="AU641" s="18" t="s">
        <v>185</v>
      </c>
    </row>
    <row r="642" s="13" customFormat="1">
      <c r="A642" s="13"/>
      <c r="B642" s="224"/>
      <c r="C642" s="225"/>
      <c r="D642" s="218" t="s">
        <v>159</v>
      </c>
      <c r="E642" s="226" t="s">
        <v>19</v>
      </c>
      <c r="F642" s="227" t="s">
        <v>460</v>
      </c>
      <c r="G642" s="225"/>
      <c r="H642" s="226" t="s">
        <v>19</v>
      </c>
      <c r="I642" s="228"/>
      <c r="J642" s="225"/>
      <c r="K642" s="225"/>
      <c r="L642" s="229"/>
      <c r="M642" s="230"/>
      <c r="N642" s="231"/>
      <c r="O642" s="231"/>
      <c r="P642" s="231"/>
      <c r="Q642" s="231"/>
      <c r="R642" s="231"/>
      <c r="S642" s="231"/>
      <c r="T642" s="232"/>
      <c r="U642" s="13"/>
      <c r="V642" s="13"/>
      <c r="W642" s="13"/>
      <c r="X642" s="13"/>
      <c r="Y642" s="13"/>
      <c r="Z642" s="13"/>
      <c r="AA642" s="13"/>
      <c r="AB642" s="13"/>
      <c r="AC642" s="13"/>
      <c r="AD642" s="13"/>
      <c r="AE642" s="13"/>
      <c r="AT642" s="233" t="s">
        <v>159</v>
      </c>
      <c r="AU642" s="233" t="s">
        <v>185</v>
      </c>
      <c r="AV642" s="13" t="s">
        <v>81</v>
      </c>
      <c r="AW642" s="13" t="s">
        <v>35</v>
      </c>
      <c r="AX642" s="13" t="s">
        <v>73</v>
      </c>
      <c r="AY642" s="233" t="s">
        <v>143</v>
      </c>
    </row>
    <row r="643" s="14" customFormat="1">
      <c r="A643" s="14"/>
      <c r="B643" s="234"/>
      <c r="C643" s="235"/>
      <c r="D643" s="218" t="s">
        <v>159</v>
      </c>
      <c r="E643" s="236" t="s">
        <v>19</v>
      </c>
      <c r="F643" s="237" t="s">
        <v>461</v>
      </c>
      <c r="G643" s="235"/>
      <c r="H643" s="238">
        <v>138.40000000000001</v>
      </c>
      <c r="I643" s="239"/>
      <c r="J643" s="235"/>
      <c r="K643" s="235"/>
      <c r="L643" s="240"/>
      <c r="M643" s="241"/>
      <c r="N643" s="242"/>
      <c r="O643" s="242"/>
      <c r="P643" s="242"/>
      <c r="Q643" s="242"/>
      <c r="R643" s="242"/>
      <c r="S643" s="242"/>
      <c r="T643" s="243"/>
      <c r="U643" s="14"/>
      <c r="V643" s="14"/>
      <c r="W643" s="14"/>
      <c r="X643" s="14"/>
      <c r="Y643" s="14"/>
      <c r="Z643" s="14"/>
      <c r="AA643" s="14"/>
      <c r="AB643" s="14"/>
      <c r="AC643" s="14"/>
      <c r="AD643" s="14"/>
      <c r="AE643" s="14"/>
      <c r="AT643" s="244" t="s">
        <v>159</v>
      </c>
      <c r="AU643" s="244" t="s">
        <v>185</v>
      </c>
      <c r="AV643" s="14" t="s">
        <v>153</v>
      </c>
      <c r="AW643" s="14" t="s">
        <v>35</v>
      </c>
      <c r="AX643" s="14" t="s">
        <v>81</v>
      </c>
      <c r="AY643" s="244" t="s">
        <v>143</v>
      </c>
    </row>
    <row r="644" s="2" customFormat="1" ht="37.8" customHeight="1">
      <c r="A644" s="39"/>
      <c r="B644" s="40"/>
      <c r="C644" s="256" t="s">
        <v>467</v>
      </c>
      <c r="D644" s="256" t="s">
        <v>191</v>
      </c>
      <c r="E644" s="257" t="s">
        <v>468</v>
      </c>
      <c r="F644" s="258" t="s">
        <v>469</v>
      </c>
      <c r="G644" s="259" t="s">
        <v>150</v>
      </c>
      <c r="H644" s="260">
        <v>141.16800000000001</v>
      </c>
      <c r="I644" s="261"/>
      <c r="J644" s="262">
        <f>ROUND(I644*H644,2)</f>
        <v>0</v>
      </c>
      <c r="K644" s="258" t="s">
        <v>151</v>
      </c>
      <c r="L644" s="263"/>
      <c r="M644" s="264" t="s">
        <v>19</v>
      </c>
      <c r="N644" s="265" t="s">
        <v>45</v>
      </c>
      <c r="O644" s="85"/>
      <c r="P644" s="214">
        <f>O644*H644</f>
        <v>0</v>
      </c>
      <c r="Q644" s="214">
        <v>0.012</v>
      </c>
      <c r="R644" s="214">
        <f>Q644*H644</f>
        <v>1.6940160000000002</v>
      </c>
      <c r="S644" s="214">
        <v>0</v>
      </c>
      <c r="T644" s="215">
        <f>S644*H644</f>
        <v>0</v>
      </c>
      <c r="U644" s="39"/>
      <c r="V644" s="39"/>
      <c r="W644" s="39"/>
      <c r="X644" s="39"/>
      <c r="Y644" s="39"/>
      <c r="Z644" s="39"/>
      <c r="AA644" s="39"/>
      <c r="AB644" s="39"/>
      <c r="AC644" s="39"/>
      <c r="AD644" s="39"/>
      <c r="AE644" s="39"/>
      <c r="AR644" s="216" t="s">
        <v>194</v>
      </c>
      <c r="AT644" s="216" t="s">
        <v>191</v>
      </c>
      <c r="AU644" s="216" t="s">
        <v>185</v>
      </c>
      <c r="AY644" s="18" t="s">
        <v>143</v>
      </c>
      <c r="BE644" s="217">
        <f>IF(N644="základní",J644,0)</f>
        <v>0</v>
      </c>
      <c r="BF644" s="217">
        <f>IF(N644="snížená",J644,0)</f>
        <v>0</v>
      </c>
      <c r="BG644" s="217">
        <f>IF(N644="zákl. přenesená",J644,0)</f>
        <v>0</v>
      </c>
      <c r="BH644" s="217">
        <f>IF(N644="sníž. přenesená",J644,0)</f>
        <v>0</v>
      </c>
      <c r="BI644" s="217">
        <f>IF(N644="nulová",J644,0)</f>
        <v>0</v>
      </c>
      <c r="BJ644" s="18" t="s">
        <v>153</v>
      </c>
      <c r="BK644" s="217">
        <f>ROUND(I644*H644,2)</f>
        <v>0</v>
      </c>
      <c r="BL644" s="18" t="s">
        <v>152</v>
      </c>
      <c r="BM644" s="216" t="s">
        <v>470</v>
      </c>
    </row>
    <row r="645" s="2" customFormat="1">
      <c r="A645" s="39"/>
      <c r="B645" s="40"/>
      <c r="C645" s="41"/>
      <c r="D645" s="218" t="s">
        <v>155</v>
      </c>
      <c r="E645" s="41"/>
      <c r="F645" s="219" t="s">
        <v>469</v>
      </c>
      <c r="G645" s="41"/>
      <c r="H645" s="41"/>
      <c r="I645" s="220"/>
      <c r="J645" s="41"/>
      <c r="K645" s="41"/>
      <c r="L645" s="45"/>
      <c r="M645" s="221"/>
      <c r="N645" s="222"/>
      <c r="O645" s="85"/>
      <c r="P645" s="85"/>
      <c r="Q645" s="85"/>
      <c r="R645" s="85"/>
      <c r="S645" s="85"/>
      <c r="T645" s="86"/>
      <c r="U645" s="39"/>
      <c r="V645" s="39"/>
      <c r="W645" s="39"/>
      <c r="X645" s="39"/>
      <c r="Y645" s="39"/>
      <c r="Z645" s="39"/>
      <c r="AA645" s="39"/>
      <c r="AB645" s="39"/>
      <c r="AC645" s="39"/>
      <c r="AD645" s="39"/>
      <c r="AE645" s="39"/>
      <c r="AT645" s="18" t="s">
        <v>155</v>
      </c>
      <c r="AU645" s="18" t="s">
        <v>185</v>
      </c>
    </row>
    <row r="646" s="14" customFormat="1">
      <c r="A646" s="14"/>
      <c r="B646" s="234"/>
      <c r="C646" s="235"/>
      <c r="D646" s="218" t="s">
        <v>159</v>
      </c>
      <c r="E646" s="235"/>
      <c r="F646" s="237" t="s">
        <v>471</v>
      </c>
      <c r="G646" s="235"/>
      <c r="H646" s="238">
        <v>141.16800000000001</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159</v>
      </c>
      <c r="AU646" s="244" t="s">
        <v>185</v>
      </c>
      <c r="AV646" s="14" t="s">
        <v>153</v>
      </c>
      <c r="AW646" s="14" t="s">
        <v>4</v>
      </c>
      <c r="AX646" s="14" t="s">
        <v>81</v>
      </c>
      <c r="AY646" s="244" t="s">
        <v>143</v>
      </c>
    </row>
    <row r="647" s="12" customFormat="1" ht="20.88" customHeight="1">
      <c r="A647" s="12"/>
      <c r="B647" s="189"/>
      <c r="C647" s="190"/>
      <c r="D647" s="191" t="s">
        <v>72</v>
      </c>
      <c r="E647" s="203" t="s">
        <v>472</v>
      </c>
      <c r="F647" s="203" t="s">
        <v>473</v>
      </c>
      <c r="G647" s="190"/>
      <c r="H647" s="190"/>
      <c r="I647" s="193"/>
      <c r="J647" s="204">
        <f>BK647</f>
        <v>0</v>
      </c>
      <c r="K647" s="190"/>
      <c r="L647" s="195"/>
      <c r="M647" s="196"/>
      <c r="N647" s="197"/>
      <c r="O647" s="197"/>
      <c r="P647" s="198">
        <f>SUM(P648:P672)</f>
        <v>0</v>
      </c>
      <c r="Q647" s="197"/>
      <c r="R647" s="198">
        <f>SUM(R648:R672)</f>
        <v>1.0449912000000001</v>
      </c>
      <c r="S647" s="197"/>
      <c r="T647" s="199">
        <f>SUM(T648:T672)</f>
        <v>0</v>
      </c>
      <c r="U647" s="12"/>
      <c r="V647" s="12"/>
      <c r="W647" s="12"/>
      <c r="X647" s="12"/>
      <c r="Y647" s="12"/>
      <c r="Z647" s="12"/>
      <c r="AA647" s="12"/>
      <c r="AB647" s="12"/>
      <c r="AC647" s="12"/>
      <c r="AD647" s="12"/>
      <c r="AE647" s="12"/>
      <c r="AR647" s="200" t="s">
        <v>81</v>
      </c>
      <c r="AT647" s="201" t="s">
        <v>72</v>
      </c>
      <c r="AU647" s="201" t="s">
        <v>153</v>
      </c>
      <c r="AY647" s="200" t="s">
        <v>143</v>
      </c>
      <c r="BK647" s="202">
        <f>SUM(BK648:BK672)</f>
        <v>0</v>
      </c>
    </row>
    <row r="648" s="2" customFormat="1" ht="14.4" customHeight="1">
      <c r="A648" s="39"/>
      <c r="B648" s="40"/>
      <c r="C648" s="205" t="s">
        <v>474</v>
      </c>
      <c r="D648" s="205" t="s">
        <v>147</v>
      </c>
      <c r="E648" s="206" t="s">
        <v>475</v>
      </c>
      <c r="F648" s="207" t="s">
        <v>476</v>
      </c>
      <c r="G648" s="208" t="s">
        <v>150</v>
      </c>
      <c r="H648" s="209">
        <v>5.0599999999999996</v>
      </c>
      <c r="I648" s="210"/>
      <c r="J648" s="211">
        <f>ROUND(I648*H648,2)</f>
        <v>0</v>
      </c>
      <c r="K648" s="207" t="s">
        <v>151</v>
      </c>
      <c r="L648" s="45"/>
      <c r="M648" s="212" t="s">
        <v>19</v>
      </c>
      <c r="N648" s="213" t="s">
        <v>45</v>
      </c>
      <c r="O648" s="85"/>
      <c r="P648" s="214">
        <f>O648*H648</f>
        <v>0</v>
      </c>
      <c r="Q648" s="214">
        <v>0.013520000000000001</v>
      </c>
      <c r="R648" s="214">
        <f>Q648*H648</f>
        <v>0.068411200000000005</v>
      </c>
      <c r="S648" s="214">
        <v>0</v>
      </c>
      <c r="T648" s="215">
        <f>S648*H648</f>
        <v>0</v>
      </c>
      <c r="U648" s="39"/>
      <c r="V648" s="39"/>
      <c r="W648" s="39"/>
      <c r="X648" s="39"/>
      <c r="Y648" s="39"/>
      <c r="Z648" s="39"/>
      <c r="AA648" s="39"/>
      <c r="AB648" s="39"/>
      <c r="AC648" s="39"/>
      <c r="AD648" s="39"/>
      <c r="AE648" s="39"/>
      <c r="AR648" s="216" t="s">
        <v>152</v>
      </c>
      <c r="AT648" s="216" t="s">
        <v>147</v>
      </c>
      <c r="AU648" s="216" t="s">
        <v>185</v>
      </c>
      <c r="AY648" s="18" t="s">
        <v>143</v>
      </c>
      <c r="BE648" s="217">
        <f>IF(N648="základní",J648,0)</f>
        <v>0</v>
      </c>
      <c r="BF648" s="217">
        <f>IF(N648="snížená",J648,0)</f>
        <v>0</v>
      </c>
      <c r="BG648" s="217">
        <f>IF(N648="zákl. přenesená",J648,0)</f>
        <v>0</v>
      </c>
      <c r="BH648" s="217">
        <f>IF(N648="sníž. přenesená",J648,0)</f>
        <v>0</v>
      </c>
      <c r="BI648" s="217">
        <f>IF(N648="nulová",J648,0)</f>
        <v>0</v>
      </c>
      <c r="BJ648" s="18" t="s">
        <v>153</v>
      </c>
      <c r="BK648" s="217">
        <f>ROUND(I648*H648,2)</f>
        <v>0</v>
      </c>
      <c r="BL648" s="18" t="s">
        <v>152</v>
      </c>
      <c r="BM648" s="216" t="s">
        <v>477</v>
      </c>
    </row>
    <row r="649" s="2" customFormat="1">
      <c r="A649" s="39"/>
      <c r="B649" s="40"/>
      <c r="C649" s="41"/>
      <c r="D649" s="218" t="s">
        <v>155</v>
      </c>
      <c r="E649" s="41"/>
      <c r="F649" s="219" t="s">
        <v>478</v>
      </c>
      <c r="G649" s="41"/>
      <c r="H649" s="41"/>
      <c r="I649" s="220"/>
      <c r="J649" s="41"/>
      <c r="K649" s="41"/>
      <c r="L649" s="45"/>
      <c r="M649" s="221"/>
      <c r="N649" s="222"/>
      <c r="O649" s="85"/>
      <c r="P649" s="85"/>
      <c r="Q649" s="85"/>
      <c r="R649" s="85"/>
      <c r="S649" s="85"/>
      <c r="T649" s="86"/>
      <c r="U649" s="39"/>
      <c r="V649" s="39"/>
      <c r="W649" s="39"/>
      <c r="X649" s="39"/>
      <c r="Y649" s="39"/>
      <c r="Z649" s="39"/>
      <c r="AA649" s="39"/>
      <c r="AB649" s="39"/>
      <c r="AC649" s="39"/>
      <c r="AD649" s="39"/>
      <c r="AE649" s="39"/>
      <c r="AT649" s="18" t="s">
        <v>155</v>
      </c>
      <c r="AU649" s="18" t="s">
        <v>185</v>
      </c>
    </row>
    <row r="650" s="13" customFormat="1">
      <c r="A650" s="13"/>
      <c r="B650" s="224"/>
      <c r="C650" s="225"/>
      <c r="D650" s="218" t="s">
        <v>159</v>
      </c>
      <c r="E650" s="226" t="s">
        <v>19</v>
      </c>
      <c r="F650" s="227" t="s">
        <v>221</v>
      </c>
      <c r="G650" s="225"/>
      <c r="H650" s="226" t="s">
        <v>19</v>
      </c>
      <c r="I650" s="228"/>
      <c r="J650" s="225"/>
      <c r="K650" s="225"/>
      <c r="L650" s="229"/>
      <c r="M650" s="230"/>
      <c r="N650" s="231"/>
      <c r="O650" s="231"/>
      <c r="P650" s="231"/>
      <c r="Q650" s="231"/>
      <c r="R650" s="231"/>
      <c r="S650" s="231"/>
      <c r="T650" s="232"/>
      <c r="U650" s="13"/>
      <c r="V650" s="13"/>
      <c r="W650" s="13"/>
      <c r="X650" s="13"/>
      <c r="Y650" s="13"/>
      <c r="Z650" s="13"/>
      <c r="AA650" s="13"/>
      <c r="AB650" s="13"/>
      <c r="AC650" s="13"/>
      <c r="AD650" s="13"/>
      <c r="AE650" s="13"/>
      <c r="AT650" s="233" t="s">
        <v>159</v>
      </c>
      <c r="AU650" s="233" t="s">
        <v>185</v>
      </c>
      <c r="AV650" s="13" t="s">
        <v>81</v>
      </c>
      <c r="AW650" s="13" t="s">
        <v>35</v>
      </c>
      <c r="AX650" s="13" t="s">
        <v>73</v>
      </c>
      <c r="AY650" s="233" t="s">
        <v>143</v>
      </c>
    </row>
    <row r="651" s="14" customFormat="1">
      <c r="A651" s="14"/>
      <c r="B651" s="234"/>
      <c r="C651" s="235"/>
      <c r="D651" s="218" t="s">
        <v>159</v>
      </c>
      <c r="E651" s="236" t="s">
        <v>19</v>
      </c>
      <c r="F651" s="237" t="s">
        <v>479</v>
      </c>
      <c r="G651" s="235"/>
      <c r="H651" s="238">
        <v>5.0599999999999996</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159</v>
      </c>
      <c r="AU651" s="244" t="s">
        <v>185</v>
      </c>
      <c r="AV651" s="14" t="s">
        <v>153</v>
      </c>
      <c r="AW651" s="14" t="s">
        <v>35</v>
      </c>
      <c r="AX651" s="14" t="s">
        <v>81</v>
      </c>
      <c r="AY651" s="244" t="s">
        <v>143</v>
      </c>
    </row>
    <row r="652" s="2" customFormat="1" ht="14.4" customHeight="1">
      <c r="A652" s="39"/>
      <c r="B652" s="40"/>
      <c r="C652" s="205" t="s">
        <v>480</v>
      </c>
      <c r="D652" s="205" t="s">
        <v>147</v>
      </c>
      <c r="E652" s="206" t="s">
        <v>481</v>
      </c>
      <c r="F652" s="207" t="s">
        <v>482</v>
      </c>
      <c r="G652" s="208" t="s">
        <v>150</v>
      </c>
      <c r="H652" s="209">
        <v>5.0599999999999996</v>
      </c>
      <c r="I652" s="210"/>
      <c r="J652" s="211">
        <f>ROUND(I652*H652,2)</f>
        <v>0</v>
      </c>
      <c r="K652" s="207" t="s">
        <v>151</v>
      </c>
      <c r="L652" s="45"/>
      <c r="M652" s="212" t="s">
        <v>19</v>
      </c>
      <c r="N652" s="213" t="s">
        <v>45</v>
      </c>
      <c r="O652" s="85"/>
      <c r="P652" s="214">
        <f>O652*H652</f>
        <v>0</v>
      </c>
      <c r="Q652" s="214">
        <v>0</v>
      </c>
      <c r="R652" s="214">
        <f>Q652*H652</f>
        <v>0</v>
      </c>
      <c r="S652" s="214">
        <v>0</v>
      </c>
      <c r="T652" s="215">
        <f>S652*H652</f>
        <v>0</v>
      </c>
      <c r="U652" s="39"/>
      <c r="V652" s="39"/>
      <c r="W652" s="39"/>
      <c r="X652" s="39"/>
      <c r="Y652" s="39"/>
      <c r="Z652" s="39"/>
      <c r="AA652" s="39"/>
      <c r="AB652" s="39"/>
      <c r="AC652" s="39"/>
      <c r="AD652" s="39"/>
      <c r="AE652" s="39"/>
      <c r="AR652" s="216" t="s">
        <v>152</v>
      </c>
      <c r="AT652" s="216" t="s">
        <v>147</v>
      </c>
      <c r="AU652" s="216" t="s">
        <v>185</v>
      </c>
      <c r="AY652" s="18" t="s">
        <v>143</v>
      </c>
      <c r="BE652" s="217">
        <f>IF(N652="základní",J652,0)</f>
        <v>0</v>
      </c>
      <c r="BF652" s="217">
        <f>IF(N652="snížená",J652,0)</f>
        <v>0</v>
      </c>
      <c r="BG652" s="217">
        <f>IF(N652="zákl. přenesená",J652,0)</f>
        <v>0</v>
      </c>
      <c r="BH652" s="217">
        <f>IF(N652="sníž. přenesená",J652,0)</f>
        <v>0</v>
      </c>
      <c r="BI652" s="217">
        <f>IF(N652="nulová",J652,0)</f>
        <v>0</v>
      </c>
      <c r="BJ652" s="18" t="s">
        <v>153</v>
      </c>
      <c r="BK652" s="217">
        <f>ROUND(I652*H652,2)</f>
        <v>0</v>
      </c>
      <c r="BL652" s="18" t="s">
        <v>152</v>
      </c>
      <c r="BM652" s="216" t="s">
        <v>483</v>
      </c>
    </row>
    <row r="653" s="2" customFormat="1">
      <c r="A653" s="39"/>
      <c r="B653" s="40"/>
      <c r="C653" s="41"/>
      <c r="D653" s="218" t="s">
        <v>155</v>
      </c>
      <c r="E653" s="41"/>
      <c r="F653" s="219" t="s">
        <v>484</v>
      </c>
      <c r="G653" s="41"/>
      <c r="H653" s="41"/>
      <c r="I653" s="220"/>
      <c r="J653" s="41"/>
      <c r="K653" s="41"/>
      <c r="L653" s="45"/>
      <c r="M653" s="221"/>
      <c r="N653" s="222"/>
      <c r="O653" s="85"/>
      <c r="P653" s="85"/>
      <c r="Q653" s="85"/>
      <c r="R653" s="85"/>
      <c r="S653" s="85"/>
      <c r="T653" s="86"/>
      <c r="U653" s="39"/>
      <c r="V653" s="39"/>
      <c r="W653" s="39"/>
      <c r="X653" s="39"/>
      <c r="Y653" s="39"/>
      <c r="Z653" s="39"/>
      <c r="AA653" s="39"/>
      <c r="AB653" s="39"/>
      <c r="AC653" s="39"/>
      <c r="AD653" s="39"/>
      <c r="AE653" s="39"/>
      <c r="AT653" s="18" t="s">
        <v>155</v>
      </c>
      <c r="AU653" s="18" t="s">
        <v>185</v>
      </c>
    </row>
    <row r="654" s="13" customFormat="1">
      <c r="A654" s="13"/>
      <c r="B654" s="224"/>
      <c r="C654" s="225"/>
      <c r="D654" s="218" t="s">
        <v>159</v>
      </c>
      <c r="E654" s="226" t="s">
        <v>19</v>
      </c>
      <c r="F654" s="227" t="s">
        <v>221</v>
      </c>
      <c r="G654" s="225"/>
      <c r="H654" s="226" t="s">
        <v>19</v>
      </c>
      <c r="I654" s="228"/>
      <c r="J654" s="225"/>
      <c r="K654" s="225"/>
      <c r="L654" s="229"/>
      <c r="M654" s="230"/>
      <c r="N654" s="231"/>
      <c r="O654" s="231"/>
      <c r="P654" s="231"/>
      <c r="Q654" s="231"/>
      <c r="R654" s="231"/>
      <c r="S654" s="231"/>
      <c r="T654" s="232"/>
      <c r="U654" s="13"/>
      <c r="V654" s="13"/>
      <c r="W654" s="13"/>
      <c r="X654" s="13"/>
      <c r="Y654" s="13"/>
      <c r="Z654" s="13"/>
      <c r="AA654" s="13"/>
      <c r="AB654" s="13"/>
      <c r="AC654" s="13"/>
      <c r="AD654" s="13"/>
      <c r="AE654" s="13"/>
      <c r="AT654" s="233" t="s">
        <v>159</v>
      </c>
      <c r="AU654" s="233" t="s">
        <v>185</v>
      </c>
      <c r="AV654" s="13" t="s">
        <v>81</v>
      </c>
      <c r="AW654" s="13" t="s">
        <v>35</v>
      </c>
      <c r="AX654" s="13" t="s">
        <v>73</v>
      </c>
      <c r="AY654" s="233" t="s">
        <v>143</v>
      </c>
    </row>
    <row r="655" s="14" customFormat="1">
      <c r="A655" s="14"/>
      <c r="B655" s="234"/>
      <c r="C655" s="235"/>
      <c r="D655" s="218" t="s">
        <v>159</v>
      </c>
      <c r="E655" s="236" t="s">
        <v>19</v>
      </c>
      <c r="F655" s="237" t="s">
        <v>479</v>
      </c>
      <c r="G655" s="235"/>
      <c r="H655" s="238">
        <v>5.0599999999999996</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159</v>
      </c>
      <c r="AU655" s="244" t="s">
        <v>185</v>
      </c>
      <c r="AV655" s="14" t="s">
        <v>153</v>
      </c>
      <c r="AW655" s="14" t="s">
        <v>35</v>
      </c>
      <c r="AX655" s="14" t="s">
        <v>81</v>
      </c>
      <c r="AY655" s="244" t="s">
        <v>143</v>
      </c>
    </row>
    <row r="656" s="2" customFormat="1" ht="24.15" customHeight="1">
      <c r="A656" s="39"/>
      <c r="B656" s="40"/>
      <c r="C656" s="205" t="s">
        <v>485</v>
      </c>
      <c r="D656" s="205" t="s">
        <v>147</v>
      </c>
      <c r="E656" s="206" t="s">
        <v>486</v>
      </c>
      <c r="F656" s="207" t="s">
        <v>487</v>
      </c>
      <c r="G656" s="208" t="s">
        <v>150</v>
      </c>
      <c r="H656" s="209">
        <v>5.0599999999999996</v>
      </c>
      <c r="I656" s="210"/>
      <c r="J656" s="211">
        <f>ROUND(I656*H656,2)</f>
        <v>0</v>
      </c>
      <c r="K656" s="207" t="s">
        <v>151</v>
      </c>
      <c r="L656" s="45"/>
      <c r="M656" s="212" t="s">
        <v>19</v>
      </c>
      <c r="N656" s="213" t="s">
        <v>45</v>
      </c>
      <c r="O656" s="85"/>
      <c r="P656" s="214">
        <f>O656*H656</f>
        <v>0</v>
      </c>
      <c r="Q656" s="214">
        <v>0.105</v>
      </c>
      <c r="R656" s="214">
        <f>Q656*H656</f>
        <v>0.53129999999999999</v>
      </c>
      <c r="S656" s="214">
        <v>0</v>
      </c>
      <c r="T656" s="215">
        <f>S656*H656</f>
        <v>0</v>
      </c>
      <c r="U656" s="39"/>
      <c r="V656" s="39"/>
      <c r="W656" s="39"/>
      <c r="X656" s="39"/>
      <c r="Y656" s="39"/>
      <c r="Z656" s="39"/>
      <c r="AA656" s="39"/>
      <c r="AB656" s="39"/>
      <c r="AC656" s="39"/>
      <c r="AD656" s="39"/>
      <c r="AE656" s="39"/>
      <c r="AR656" s="216" t="s">
        <v>152</v>
      </c>
      <c r="AT656" s="216" t="s">
        <v>147</v>
      </c>
      <c r="AU656" s="216" t="s">
        <v>185</v>
      </c>
      <c r="AY656" s="18" t="s">
        <v>143</v>
      </c>
      <c r="BE656" s="217">
        <f>IF(N656="základní",J656,0)</f>
        <v>0</v>
      </c>
      <c r="BF656" s="217">
        <f>IF(N656="snížená",J656,0)</f>
        <v>0</v>
      </c>
      <c r="BG656" s="217">
        <f>IF(N656="zákl. přenesená",J656,0)</f>
        <v>0</v>
      </c>
      <c r="BH656" s="217">
        <f>IF(N656="sníž. přenesená",J656,0)</f>
        <v>0</v>
      </c>
      <c r="BI656" s="217">
        <f>IF(N656="nulová",J656,0)</f>
        <v>0</v>
      </c>
      <c r="BJ656" s="18" t="s">
        <v>153</v>
      </c>
      <c r="BK656" s="217">
        <f>ROUND(I656*H656,2)</f>
        <v>0</v>
      </c>
      <c r="BL656" s="18" t="s">
        <v>152</v>
      </c>
      <c r="BM656" s="216" t="s">
        <v>488</v>
      </c>
    </row>
    <row r="657" s="2" customFormat="1">
      <c r="A657" s="39"/>
      <c r="B657" s="40"/>
      <c r="C657" s="41"/>
      <c r="D657" s="218" t="s">
        <v>155</v>
      </c>
      <c r="E657" s="41"/>
      <c r="F657" s="219" t="s">
        <v>489</v>
      </c>
      <c r="G657" s="41"/>
      <c r="H657" s="41"/>
      <c r="I657" s="220"/>
      <c r="J657" s="41"/>
      <c r="K657" s="41"/>
      <c r="L657" s="45"/>
      <c r="M657" s="221"/>
      <c r="N657" s="222"/>
      <c r="O657" s="85"/>
      <c r="P657" s="85"/>
      <c r="Q657" s="85"/>
      <c r="R657" s="85"/>
      <c r="S657" s="85"/>
      <c r="T657" s="86"/>
      <c r="U657" s="39"/>
      <c r="V657" s="39"/>
      <c r="W657" s="39"/>
      <c r="X657" s="39"/>
      <c r="Y657" s="39"/>
      <c r="Z657" s="39"/>
      <c r="AA657" s="39"/>
      <c r="AB657" s="39"/>
      <c r="AC657" s="39"/>
      <c r="AD657" s="39"/>
      <c r="AE657" s="39"/>
      <c r="AT657" s="18" t="s">
        <v>155</v>
      </c>
      <c r="AU657" s="18" t="s">
        <v>185</v>
      </c>
    </row>
    <row r="658" s="2" customFormat="1">
      <c r="A658" s="39"/>
      <c r="B658" s="40"/>
      <c r="C658" s="41"/>
      <c r="D658" s="218" t="s">
        <v>157</v>
      </c>
      <c r="E658" s="41"/>
      <c r="F658" s="223" t="s">
        <v>490</v>
      </c>
      <c r="G658" s="41"/>
      <c r="H658" s="41"/>
      <c r="I658" s="220"/>
      <c r="J658" s="41"/>
      <c r="K658" s="41"/>
      <c r="L658" s="45"/>
      <c r="M658" s="221"/>
      <c r="N658" s="222"/>
      <c r="O658" s="85"/>
      <c r="P658" s="85"/>
      <c r="Q658" s="85"/>
      <c r="R658" s="85"/>
      <c r="S658" s="85"/>
      <c r="T658" s="86"/>
      <c r="U658" s="39"/>
      <c r="V658" s="39"/>
      <c r="W658" s="39"/>
      <c r="X658" s="39"/>
      <c r="Y658" s="39"/>
      <c r="Z658" s="39"/>
      <c r="AA658" s="39"/>
      <c r="AB658" s="39"/>
      <c r="AC658" s="39"/>
      <c r="AD658" s="39"/>
      <c r="AE658" s="39"/>
      <c r="AT658" s="18" t="s">
        <v>157</v>
      </c>
      <c r="AU658" s="18" t="s">
        <v>185</v>
      </c>
    </row>
    <row r="659" s="13" customFormat="1">
      <c r="A659" s="13"/>
      <c r="B659" s="224"/>
      <c r="C659" s="225"/>
      <c r="D659" s="218" t="s">
        <v>159</v>
      </c>
      <c r="E659" s="226" t="s">
        <v>19</v>
      </c>
      <c r="F659" s="227" t="s">
        <v>221</v>
      </c>
      <c r="G659" s="225"/>
      <c r="H659" s="226" t="s">
        <v>19</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159</v>
      </c>
      <c r="AU659" s="233" t="s">
        <v>185</v>
      </c>
      <c r="AV659" s="13" t="s">
        <v>81</v>
      </c>
      <c r="AW659" s="13" t="s">
        <v>35</v>
      </c>
      <c r="AX659" s="13" t="s">
        <v>73</v>
      </c>
      <c r="AY659" s="233" t="s">
        <v>143</v>
      </c>
    </row>
    <row r="660" s="14" customFormat="1">
      <c r="A660" s="14"/>
      <c r="B660" s="234"/>
      <c r="C660" s="235"/>
      <c r="D660" s="218" t="s">
        <v>159</v>
      </c>
      <c r="E660" s="236" t="s">
        <v>19</v>
      </c>
      <c r="F660" s="237" t="s">
        <v>479</v>
      </c>
      <c r="G660" s="235"/>
      <c r="H660" s="238">
        <v>5.0599999999999996</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159</v>
      </c>
      <c r="AU660" s="244" t="s">
        <v>185</v>
      </c>
      <c r="AV660" s="14" t="s">
        <v>153</v>
      </c>
      <c r="AW660" s="14" t="s">
        <v>35</v>
      </c>
      <c r="AX660" s="14" t="s">
        <v>81</v>
      </c>
      <c r="AY660" s="244" t="s">
        <v>143</v>
      </c>
    </row>
    <row r="661" s="2" customFormat="1" ht="14.4" customHeight="1">
      <c r="A661" s="39"/>
      <c r="B661" s="40"/>
      <c r="C661" s="205" t="s">
        <v>491</v>
      </c>
      <c r="D661" s="205" t="s">
        <v>147</v>
      </c>
      <c r="E661" s="206" t="s">
        <v>492</v>
      </c>
      <c r="F661" s="207" t="s">
        <v>493</v>
      </c>
      <c r="G661" s="208" t="s">
        <v>150</v>
      </c>
      <c r="H661" s="209">
        <v>5.0599999999999996</v>
      </c>
      <c r="I661" s="210"/>
      <c r="J661" s="211">
        <f>ROUND(I661*H661,2)</f>
        <v>0</v>
      </c>
      <c r="K661" s="207" t="s">
        <v>151</v>
      </c>
      <c r="L661" s="45"/>
      <c r="M661" s="212" t="s">
        <v>19</v>
      </c>
      <c r="N661" s="213" t="s">
        <v>45</v>
      </c>
      <c r="O661" s="85"/>
      <c r="P661" s="214">
        <f>O661*H661</f>
        <v>0</v>
      </c>
      <c r="Q661" s="214">
        <v>0.087999999999999995</v>
      </c>
      <c r="R661" s="214">
        <f>Q661*H661</f>
        <v>0.44527999999999995</v>
      </c>
      <c r="S661" s="214">
        <v>0</v>
      </c>
      <c r="T661" s="215">
        <f>S661*H661</f>
        <v>0</v>
      </c>
      <c r="U661" s="39"/>
      <c r="V661" s="39"/>
      <c r="W661" s="39"/>
      <c r="X661" s="39"/>
      <c r="Y661" s="39"/>
      <c r="Z661" s="39"/>
      <c r="AA661" s="39"/>
      <c r="AB661" s="39"/>
      <c r="AC661" s="39"/>
      <c r="AD661" s="39"/>
      <c r="AE661" s="39"/>
      <c r="AR661" s="216" t="s">
        <v>152</v>
      </c>
      <c r="AT661" s="216" t="s">
        <v>147</v>
      </c>
      <c r="AU661" s="216" t="s">
        <v>185</v>
      </c>
      <c r="AY661" s="18" t="s">
        <v>143</v>
      </c>
      <c r="BE661" s="217">
        <f>IF(N661="základní",J661,0)</f>
        <v>0</v>
      </c>
      <c r="BF661" s="217">
        <f>IF(N661="snížená",J661,0)</f>
        <v>0</v>
      </c>
      <c r="BG661" s="217">
        <f>IF(N661="zákl. přenesená",J661,0)</f>
        <v>0</v>
      </c>
      <c r="BH661" s="217">
        <f>IF(N661="sníž. přenesená",J661,0)</f>
        <v>0</v>
      </c>
      <c r="BI661" s="217">
        <f>IF(N661="nulová",J661,0)</f>
        <v>0</v>
      </c>
      <c r="BJ661" s="18" t="s">
        <v>153</v>
      </c>
      <c r="BK661" s="217">
        <f>ROUND(I661*H661,2)</f>
        <v>0</v>
      </c>
      <c r="BL661" s="18" t="s">
        <v>152</v>
      </c>
      <c r="BM661" s="216" t="s">
        <v>494</v>
      </c>
    </row>
    <row r="662" s="2" customFormat="1">
      <c r="A662" s="39"/>
      <c r="B662" s="40"/>
      <c r="C662" s="41"/>
      <c r="D662" s="218" t="s">
        <v>155</v>
      </c>
      <c r="E662" s="41"/>
      <c r="F662" s="219" t="s">
        <v>495</v>
      </c>
      <c r="G662" s="41"/>
      <c r="H662" s="41"/>
      <c r="I662" s="220"/>
      <c r="J662" s="41"/>
      <c r="K662" s="41"/>
      <c r="L662" s="45"/>
      <c r="M662" s="221"/>
      <c r="N662" s="222"/>
      <c r="O662" s="85"/>
      <c r="P662" s="85"/>
      <c r="Q662" s="85"/>
      <c r="R662" s="85"/>
      <c r="S662" s="85"/>
      <c r="T662" s="86"/>
      <c r="U662" s="39"/>
      <c r="V662" s="39"/>
      <c r="W662" s="39"/>
      <c r="X662" s="39"/>
      <c r="Y662" s="39"/>
      <c r="Z662" s="39"/>
      <c r="AA662" s="39"/>
      <c r="AB662" s="39"/>
      <c r="AC662" s="39"/>
      <c r="AD662" s="39"/>
      <c r="AE662" s="39"/>
      <c r="AT662" s="18" t="s">
        <v>155</v>
      </c>
      <c r="AU662" s="18" t="s">
        <v>185</v>
      </c>
    </row>
    <row r="663" s="13" customFormat="1">
      <c r="A663" s="13"/>
      <c r="B663" s="224"/>
      <c r="C663" s="225"/>
      <c r="D663" s="218" t="s">
        <v>159</v>
      </c>
      <c r="E663" s="226" t="s">
        <v>19</v>
      </c>
      <c r="F663" s="227" t="s">
        <v>221</v>
      </c>
      <c r="G663" s="225"/>
      <c r="H663" s="226" t="s">
        <v>19</v>
      </c>
      <c r="I663" s="228"/>
      <c r="J663" s="225"/>
      <c r="K663" s="225"/>
      <c r="L663" s="229"/>
      <c r="M663" s="230"/>
      <c r="N663" s="231"/>
      <c r="O663" s="231"/>
      <c r="P663" s="231"/>
      <c r="Q663" s="231"/>
      <c r="R663" s="231"/>
      <c r="S663" s="231"/>
      <c r="T663" s="232"/>
      <c r="U663" s="13"/>
      <c r="V663" s="13"/>
      <c r="W663" s="13"/>
      <c r="X663" s="13"/>
      <c r="Y663" s="13"/>
      <c r="Z663" s="13"/>
      <c r="AA663" s="13"/>
      <c r="AB663" s="13"/>
      <c r="AC663" s="13"/>
      <c r="AD663" s="13"/>
      <c r="AE663" s="13"/>
      <c r="AT663" s="233" t="s">
        <v>159</v>
      </c>
      <c r="AU663" s="233" t="s">
        <v>185</v>
      </c>
      <c r="AV663" s="13" t="s">
        <v>81</v>
      </c>
      <c r="AW663" s="13" t="s">
        <v>35</v>
      </c>
      <c r="AX663" s="13" t="s">
        <v>73</v>
      </c>
      <c r="AY663" s="233" t="s">
        <v>143</v>
      </c>
    </row>
    <row r="664" s="14" customFormat="1">
      <c r="A664" s="14"/>
      <c r="B664" s="234"/>
      <c r="C664" s="235"/>
      <c r="D664" s="218" t="s">
        <v>159</v>
      </c>
      <c r="E664" s="236" t="s">
        <v>19</v>
      </c>
      <c r="F664" s="237" t="s">
        <v>479</v>
      </c>
      <c r="G664" s="235"/>
      <c r="H664" s="238">
        <v>5.0599999999999996</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159</v>
      </c>
      <c r="AU664" s="244" t="s">
        <v>185</v>
      </c>
      <c r="AV664" s="14" t="s">
        <v>153</v>
      </c>
      <c r="AW664" s="14" t="s">
        <v>35</v>
      </c>
      <c r="AX664" s="14" t="s">
        <v>81</v>
      </c>
      <c r="AY664" s="244" t="s">
        <v>143</v>
      </c>
    </row>
    <row r="665" s="2" customFormat="1" ht="24.15" customHeight="1">
      <c r="A665" s="39"/>
      <c r="B665" s="40"/>
      <c r="C665" s="205" t="s">
        <v>496</v>
      </c>
      <c r="D665" s="205" t="s">
        <v>147</v>
      </c>
      <c r="E665" s="206" t="s">
        <v>497</v>
      </c>
      <c r="F665" s="207" t="s">
        <v>498</v>
      </c>
      <c r="G665" s="208" t="s">
        <v>150</v>
      </c>
      <c r="H665" s="209">
        <v>5.0599999999999996</v>
      </c>
      <c r="I665" s="210"/>
      <c r="J665" s="211">
        <f>ROUND(I665*H665,2)</f>
        <v>0</v>
      </c>
      <c r="K665" s="207" t="s">
        <v>151</v>
      </c>
      <c r="L665" s="45"/>
      <c r="M665" s="212" t="s">
        <v>19</v>
      </c>
      <c r="N665" s="213" t="s">
        <v>45</v>
      </c>
      <c r="O665" s="85"/>
      <c r="P665" s="214">
        <f>O665*H665</f>
        <v>0</v>
      </c>
      <c r="Q665" s="214">
        <v>0</v>
      </c>
      <c r="R665" s="214">
        <f>Q665*H665</f>
        <v>0</v>
      </c>
      <c r="S665" s="214">
        <v>0</v>
      </c>
      <c r="T665" s="215">
        <f>S665*H665</f>
        <v>0</v>
      </c>
      <c r="U665" s="39"/>
      <c r="V665" s="39"/>
      <c r="W665" s="39"/>
      <c r="X665" s="39"/>
      <c r="Y665" s="39"/>
      <c r="Z665" s="39"/>
      <c r="AA665" s="39"/>
      <c r="AB665" s="39"/>
      <c r="AC665" s="39"/>
      <c r="AD665" s="39"/>
      <c r="AE665" s="39"/>
      <c r="AR665" s="216" t="s">
        <v>152</v>
      </c>
      <c r="AT665" s="216" t="s">
        <v>147</v>
      </c>
      <c r="AU665" s="216" t="s">
        <v>185</v>
      </c>
      <c r="AY665" s="18" t="s">
        <v>143</v>
      </c>
      <c r="BE665" s="217">
        <f>IF(N665="základní",J665,0)</f>
        <v>0</v>
      </c>
      <c r="BF665" s="217">
        <f>IF(N665="snížená",J665,0)</f>
        <v>0</v>
      </c>
      <c r="BG665" s="217">
        <f>IF(N665="zákl. přenesená",J665,0)</f>
        <v>0</v>
      </c>
      <c r="BH665" s="217">
        <f>IF(N665="sníž. přenesená",J665,0)</f>
        <v>0</v>
      </c>
      <c r="BI665" s="217">
        <f>IF(N665="nulová",J665,0)</f>
        <v>0</v>
      </c>
      <c r="BJ665" s="18" t="s">
        <v>153</v>
      </c>
      <c r="BK665" s="217">
        <f>ROUND(I665*H665,2)</f>
        <v>0</v>
      </c>
      <c r="BL665" s="18" t="s">
        <v>152</v>
      </c>
      <c r="BM665" s="216" t="s">
        <v>499</v>
      </c>
    </row>
    <row r="666" s="2" customFormat="1">
      <c r="A666" s="39"/>
      <c r="B666" s="40"/>
      <c r="C666" s="41"/>
      <c r="D666" s="218" t="s">
        <v>155</v>
      </c>
      <c r="E666" s="41"/>
      <c r="F666" s="219" t="s">
        <v>500</v>
      </c>
      <c r="G666" s="41"/>
      <c r="H666" s="41"/>
      <c r="I666" s="220"/>
      <c r="J666" s="41"/>
      <c r="K666" s="41"/>
      <c r="L666" s="45"/>
      <c r="M666" s="221"/>
      <c r="N666" s="222"/>
      <c r="O666" s="85"/>
      <c r="P666" s="85"/>
      <c r="Q666" s="85"/>
      <c r="R666" s="85"/>
      <c r="S666" s="85"/>
      <c r="T666" s="86"/>
      <c r="U666" s="39"/>
      <c r="V666" s="39"/>
      <c r="W666" s="39"/>
      <c r="X666" s="39"/>
      <c r="Y666" s="39"/>
      <c r="Z666" s="39"/>
      <c r="AA666" s="39"/>
      <c r="AB666" s="39"/>
      <c r="AC666" s="39"/>
      <c r="AD666" s="39"/>
      <c r="AE666" s="39"/>
      <c r="AT666" s="18" t="s">
        <v>155</v>
      </c>
      <c r="AU666" s="18" t="s">
        <v>185</v>
      </c>
    </row>
    <row r="667" s="13" customFormat="1">
      <c r="A667" s="13"/>
      <c r="B667" s="224"/>
      <c r="C667" s="225"/>
      <c r="D667" s="218" t="s">
        <v>159</v>
      </c>
      <c r="E667" s="226" t="s">
        <v>19</v>
      </c>
      <c r="F667" s="227" t="s">
        <v>221</v>
      </c>
      <c r="G667" s="225"/>
      <c r="H667" s="226" t="s">
        <v>19</v>
      </c>
      <c r="I667" s="228"/>
      <c r="J667" s="225"/>
      <c r="K667" s="225"/>
      <c r="L667" s="229"/>
      <c r="M667" s="230"/>
      <c r="N667" s="231"/>
      <c r="O667" s="231"/>
      <c r="P667" s="231"/>
      <c r="Q667" s="231"/>
      <c r="R667" s="231"/>
      <c r="S667" s="231"/>
      <c r="T667" s="232"/>
      <c r="U667" s="13"/>
      <c r="V667" s="13"/>
      <c r="W667" s="13"/>
      <c r="X667" s="13"/>
      <c r="Y667" s="13"/>
      <c r="Z667" s="13"/>
      <c r="AA667" s="13"/>
      <c r="AB667" s="13"/>
      <c r="AC667" s="13"/>
      <c r="AD667" s="13"/>
      <c r="AE667" s="13"/>
      <c r="AT667" s="233" t="s">
        <v>159</v>
      </c>
      <c r="AU667" s="233" t="s">
        <v>185</v>
      </c>
      <c r="AV667" s="13" t="s">
        <v>81</v>
      </c>
      <c r="AW667" s="13" t="s">
        <v>35</v>
      </c>
      <c r="AX667" s="13" t="s">
        <v>73</v>
      </c>
      <c r="AY667" s="233" t="s">
        <v>143</v>
      </c>
    </row>
    <row r="668" s="14" customFormat="1">
      <c r="A668" s="14"/>
      <c r="B668" s="234"/>
      <c r="C668" s="235"/>
      <c r="D668" s="218" t="s">
        <v>159</v>
      </c>
      <c r="E668" s="236" t="s">
        <v>19</v>
      </c>
      <c r="F668" s="237" t="s">
        <v>479</v>
      </c>
      <c r="G668" s="235"/>
      <c r="H668" s="238">
        <v>5.0599999999999996</v>
      </c>
      <c r="I668" s="239"/>
      <c r="J668" s="235"/>
      <c r="K668" s="235"/>
      <c r="L668" s="240"/>
      <c r="M668" s="241"/>
      <c r="N668" s="242"/>
      <c r="O668" s="242"/>
      <c r="P668" s="242"/>
      <c r="Q668" s="242"/>
      <c r="R668" s="242"/>
      <c r="S668" s="242"/>
      <c r="T668" s="243"/>
      <c r="U668" s="14"/>
      <c r="V668" s="14"/>
      <c r="W668" s="14"/>
      <c r="X668" s="14"/>
      <c r="Y668" s="14"/>
      <c r="Z668" s="14"/>
      <c r="AA668" s="14"/>
      <c r="AB668" s="14"/>
      <c r="AC668" s="14"/>
      <c r="AD668" s="14"/>
      <c r="AE668" s="14"/>
      <c r="AT668" s="244" t="s">
        <v>159</v>
      </c>
      <c r="AU668" s="244" t="s">
        <v>185</v>
      </c>
      <c r="AV668" s="14" t="s">
        <v>153</v>
      </c>
      <c r="AW668" s="14" t="s">
        <v>35</v>
      </c>
      <c r="AX668" s="14" t="s">
        <v>81</v>
      </c>
      <c r="AY668" s="244" t="s">
        <v>143</v>
      </c>
    </row>
    <row r="669" s="2" customFormat="1" ht="14.4" customHeight="1">
      <c r="A669" s="39"/>
      <c r="B669" s="40"/>
      <c r="C669" s="205" t="s">
        <v>501</v>
      </c>
      <c r="D669" s="205" t="s">
        <v>147</v>
      </c>
      <c r="E669" s="206" t="s">
        <v>502</v>
      </c>
      <c r="F669" s="207" t="s">
        <v>503</v>
      </c>
      <c r="G669" s="208" t="s">
        <v>150</v>
      </c>
      <c r="H669" s="209">
        <v>5.0599999999999996</v>
      </c>
      <c r="I669" s="210"/>
      <c r="J669" s="211">
        <f>ROUND(I669*H669,2)</f>
        <v>0</v>
      </c>
      <c r="K669" s="207" t="s">
        <v>151</v>
      </c>
      <c r="L669" s="45"/>
      <c r="M669" s="212" t="s">
        <v>19</v>
      </c>
      <c r="N669" s="213" t="s">
        <v>45</v>
      </c>
      <c r="O669" s="85"/>
      <c r="P669" s="214">
        <f>O669*H669</f>
        <v>0</v>
      </c>
      <c r="Q669" s="214">
        <v>0</v>
      </c>
      <c r="R669" s="214">
        <f>Q669*H669</f>
        <v>0</v>
      </c>
      <c r="S669" s="214">
        <v>0</v>
      </c>
      <c r="T669" s="215">
        <f>S669*H669</f>
        <v>0</v>
      </c>
      <c r="U669" s="39"/>
      <c r="V669" s="39"/>
      <c r="W669" s="39"/>
      <c r="X669" s="39"/>
      <c r="Y669" s="39"/>
      <c r="Z669" s="39"/>
      <c r="AA669" s="39"/>
      <c r="AB669" s="39"/>
      <c r="AC669" s="39"/>
      <c r="AD669" s="39"/>
      <c r="AE669" s="39"/>
      <c r="AR669" s="216" t="s">
        <v>152</v>
      </c>
      <c r="AT669" s="216" t="s">
        <v>147</v>
      </c>
      <c r="AU669" s="216" t="s">
        <v>185</v>
      </c>
      <c r="AY669" s="18" t="s">
        <v>143</v>
      </c>
      <c r="BE669" s="217">
        <f>IF(N669="základní",J669,0)</f>
        <v>0</v>
      </c>
      <c r="BF669" s="217">
        <f>IF(N669="snížená",J669,0)</f>
        <v>0</v>
      </c>
      <c r="BG669" s="217">
        <f>IF(N669="zákl. přenesená",J669,0)</f>
        <v>0</v>
      </c>
      <c r="BH669" s="217">
        <f>IF(N669="sníž. přenesená",J669,0)</f>
        <v>0</v>
      </c>
      <c r="BI669" s="217">
        <f>IF(N669="nulová",J669,0)</f>
        <v>0</v>
      </c>
      <c r="BJ669" s="18" t="s">
        <v>153</v>
      </c>
      <c r="BK669" s="217">
        <f>ROUND(I669*H669,2)</f>
        <v>0</v>
      </c>
      <c r="BL669" s="18" t="s">
        <v>152</v>
      </c>
      <c r="BM669" s="216" t="s">
        <v>504</v>
      </c>
    </row>
    <row r="670" s="2" customFormat="1">
      <c r="A670" s="39"/>
      <c r="B670" s="40"/>
      <c r="C670" s="41"/>
      <c r="D670" s="218" t="s">
        <v>155</v>
      </c>
      <c r="E670" s="41"/>
      <c r="F670" s="219" t="s">
        <v>505</v>
      </c>
      <c r="G670" s="41"/>
      <c r="H670" s="41"/>
      <c r="I670" s="220"/>
      <c r="J670" s="41"/>
      <c r="K670" s="41"/>
      <c r="L670" s="45"/>
      <c r="M670" s="221"/>
      <c r="N670" s="222"/>
      <c r="O670" s="85"/>
      <c r="P670" s="85"/>
      <c r="Q670" s="85"/>
      <c r="R670" s="85"/>
      <c r="S670" s="85"/>
      <c r="T670" s="86"/>
      <c r="U670" s="39"/>
      <c r="V670" s="39"/>
      <c r="W670" s="39"/>
      <c r="X670" s="39"/>
      <c r="Y670" s="39"/>
      <c r="Z670" s="39"/>
      <c r="AA670" s="39"/>
      <c r="AB670" s="39"/>
      <c r="AC670" s="39"/>
      <c r="AD670" s="39"/>
      <c r="AE670" s="39"/>
      <c r="AT670" s="18" t="s">
        <v>155</v>
      </c>
      <c r="AU670" s="18" t="s">
        <v>185</v>
      </c>
    </row>
    <row r="671" s="13" customFormat="1">
      <c r="A671" s="13"/>
      <c r="B671" s="224"/>
      <c r="C671" s="225"/>
      <c r="D671" s="218" t="s">
        <v>159</v>
      </c>
      <c r="E671" s="226" t="s">
        <v>19</v>
      </c>
      <c r="F671" s="227" t="s">
        <v>221</v>
      </c>
      <c r="G671" s="225"/>
      <c r="H671" s="226" t="s">
        <v>19</v>
      </c>
      <c r="I671" s="228"/>
      <c r="J671" s="225"/>
      <c r="K671" s="225"/>
      <c r="L671" s="229"/>
      <c r="M671" s="230"/>
      <c r="N671" s="231"/>
      <c r="O671" s="231"/>
      <c r="P671" s="231"/>
      <c r="Q671" s="231"/>
      <c r="R671" s="231"/>
      <c r="S671" s="231"/>
      <c r="T671" s="232"/>
      <c r="U671" s="13"/>
      <c r="V671" s="13"/>
      <c r="W671" s="13"/>
      <c r="X671" s="13"/>
      <c r="Y671" s="13"/>
      <c r="Z671" s="13"/>
      <c r="AA671" s="13"/>
      <c r="AB671" s="13"/>
      <c r="AC671" s="13"/>
      <c r="AD671" s="13"/>
      <c r="AE671" s="13"/>
      <c r="AT671" s="233" t="s">
        <v>159</v>
      </c>
      <c r="AU671" s="233" t="s">
        <v>185</v>
      </c>
      <c r="AV671" s="13" t="s">
        <v>81</v>
      </c>
      <c r="AW671" s="13" t="s">
        <v>35</v>
      </c>
      <c r="AX671" s="13" t="s">
        <v>73</v>
      </c>
      <c r="AY671" s="233" t="s">
        <v>143</v>
      </c>
    </row>
    <row r="672" s="14" customFormat="1">
      <c r="A672" s="14"/>
      <c r="B672" s="234"/>
      <c r="C672" s="235"/>
      <c r="D672" s="218" t="s">
        <v>159</v>
      </c>
      <c r="E672" s="236" t="s">
        <v>19</v>
      </c>
      <c r="F672" s="237" t="s">
        <v>479</v>
      </c>
      <c r="G672" s="235"/>
      <c r="H672" s="238">
        <v>5.0599999999999996</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159</v>
      </c>
      <c r="AU672" s="244" t="s">
        <v>185</v>
      </c>
      <c r="AV672" s="14" t="s">
        <v>153</v>
      </c>
      <c r="AW672" s="14" t="s">
        <v>35</v>
      </c>
      <c r="AX672" s="14" t="s">
        <v>81</v>
      </c>
      <c r="AY672" s="244" t="s">
        <v>143</v>
      </c>
    </row>
    <row r="673" s="12" customFormat="1" ht="22.8" customHeight="1">
      <c r="A673" s="12"/>
      <c r="B673" s="189"/>
      <c r="C673" s="190"/>
      <c r="D673" s="191" t="s">
        <v>72</v>
      </c>
      <c r="E673" s="203" t="s">
        <v>253</v>
      </c>
      <c r="F673" s="203" t="s">
        <v>506</v>
      </c>
      <c r="G673" s="190"/>
      <c r="H673" s="190"/>
      <c r="I673" s="193"/>
      <c r="J673" s="204">
        <f>BK673</f>
        <v>0</v>
      </c>
      <c r="K673" s="190"/>
      <c r="L673" s="195"/>
      <c r="M673" s="196"/>
      <c r="N673" s="197"/>
      <c r="O673" s="197"/>
      <c r="P673" s="198">
        <f>P674+SUM(P675:P722)</f>
        <v>0</v>
      </c>
      <c r="Q673" s="197"/>
      <c r="R673" s="198">
        <f>R674+SUM(R675:R722)</f>
        <v>0.0062632000000000009</v>
      </c>
      <c r="S673" s="197"/>
      <c r="T673" s="199">
        <f>T674+SUM(T675:T722)</f>
        <v>1.9281899999999999</v>
      </c>
      <c r="U673" s="12"/>
      <c r="V673" s="12"/>
      <c r="W673" s="12"/>
      <c r="X673" s="12"/>
      <c r="Y673" s="12"/>
      <c r="Z673" s="12"/>
      <c r="AA673" s="12"/>
      <c r="AB673" s="12"/>
      <c r="AC673" s="12"/>
      <c r="AD673" s="12"/>
      <c r="AE673" s="12"/>
      <c r="AR673" s="200" t="s">
        <v>81</v>
      </c>
      <c r="AT673" s="201" t="s">
        <v>72</v>
      </c>
      <c r="AU673" s="201" t="s">
        <v>81</v>
      </c>
      <c r="AY673" s="200" t="s">
        <v>143</v>
      </c>
      <c r="BK673" s="202">
        <f>BK674+SUM(BK675:BK722)</f>
        <v>0</v>
      </c>
    </row>
    <row r="674" s="2" customFormat="1" ht="24.15" customHeight="1">
      <c r="A674" s="39"/>
      <c r="B674" s="40"/>
      <c r="C674" s="205" t="s">
        <v>507</v>
      </c>
      <c r="D674" s="205" t="s">
        <v>147</v>
      </c>
      <c r="E674" s="206" t="s">
        <v>508</v>
      </c>
      <c r="F674" s="207" t="s">
        <v>509</v>
      </c>
      <c r="G674" s="208" t="s">
        <v>150</v>
      </c>
      <c r="H674" s="209">
        <v>156.58000000000001</v>
      </c>
      <c r="I674" s="210"/>
      <c r="J674" s="211">
        <f>ROUND(I674*H674,2)</f>
        <v>0</v>
      </c>
      <c r="K674" s="207" t="s">
        <v>151</v>
      </c>
      <c r="L674" s="45"/>
      <c r="M674" s="212" t="s">
        <v>19</v>
      </c>
      <c r="N674" s="213" t="s">
        <v>45</v>
      </c>
      <c r="O674" s="85"/>
      <c r="P674" s="214">
        <f>O674*H674</f>
        <v>0</v>
      </c>
      <c r="Q674" s="214">
        <v>4.0000000000000003E-05</v>
      </c>
      <c r="R674" s="214">
        <f>Q674*H674</f>
        <v>0.0062632000000000009</v>
      </c>
      <c r="S674" s="214">
        <v>0</v>
      </c>
      <c r="T674" s="215">
        <f>S674*H674</f>
        <v>0</v>
      </c>
      <c r="U674" s="39"/>
      <c r="V674" s="39"/>
      <c r="W674" s="39"/>
      <c r="X674" s="39"/>
      <c r="Y674" s="39"/>
      <c r="Z674" s="39"/>
      <c r="AA674" s="39"/>
      <c r="AB674" s="39"/>
      <c r="AC674" s="39"/>
      <c r="AD674" s="39"/>
      <c r="AE674" s="39"/>
      <c r="AR674" s="216" t="s">
        <v>152</v>
      </c>
      <c r="AT674" s="216" t="s">
        <v>147</v>
      </c>
      <c r="AU674" s="216" t="s">
        <v>153</v>
      </c>
      <c r="AY674" s="18" t="s">
        <v>143</v>
      </c>
      <c r="BE674" s="217">
        <f>IF(N674="základní",J674,0)</f>
        <v>0</v>
      </c>
      <c r="BF674" s="217">
        <f>IF(N674="snížená",J674,0)</f>
        <v>0</v>
      </c>
      <c r="BG674" s="217">
        <f>IF(N674="zákl. přenesená",J674,0)</f>
        <v>0</v>
      </c>
      <c r="BH674" s="217">
        <f>IF(N674="sníž. přenesená",J674,0)</f>
        <v>0</v>
      </c>
      <c r="BI674" s="217">
        <f>IF(N674="nulová",J674,0)</f>
        <v>0</v>
      </c>
      <c r="BJ674" s="18" t="s">
        <v>153</v>
      </c>
      <c r="BK674" s="217">
        <f>ROUND(I674*H674,2)</f>
        <v>0</v>
      </c>
      <c r="BL674" s="18" t="s">
        <v>152</v>
      </c>
      <c r="BM674" s="216" t="s">
        <v>510</v>
      </c>
    </row>
    <row r="675" s="2" customFormat="1">
      <c r="A675" s="39"/>
      <c r="B675" s="40"/>
      <c r="C675" s="41"/>
      <c r="D675" s="218" t="s">
        <v>155</v>
      </c>
      <c r="E675" s="41"/>
      <c r="F675" s="219" t="s">
        <v>511</v>
      </c>
      <c r="G675" s="41"/>
      <c r="H675" s="41"/>
      <c r="I675" s="220"/>
      <c r="J675" s="41"/>
      <c r="K675" s="41"/>
      <c r="L675" s="45"/>
      <c r="M675" s="221"/>
      <c r="N675" s="222"/>
      <c r="O675" s="85"/>
      <c r="P675" s="85"/>
      <c r="Q675" s="85"/>
      <c r="R675" s="85"/>
      <c r="S675" s="85"/>
      <c r="T675" s="86"/>
      <c r="U675" s="39"/>
      <c r="V675" s="39"/>
      <c r="W675" s="39"/>
      <c r="X675" s="39"/>
      <c r="Y675" s="39"/>
      <c r="Z675" s="39"/>
      <c r="AA675" s="39"/>
      <c r="AB675" s="39"/>
      <c r="AC675" s="39"/>
      <c r="AD675" s="39"/>
      <c r="AE675" s="39"/>
      <c r="AT675" s="18" t="s">
        <v>155</v>
      </c>
      <c r="AU675" s="18" t="s">
        <v>153</v>
      </c>
    </row>
    <row r="676" s="2" customFormat="1">
      <c r="A676" s="39"/>
      <c r="B676" s="40"/>
      <c r="C676" s="41"/>
      <c r="D676" s="218" t="s">
        <v>157</v>
      </c>
      <c r="E676" s="41"/>
      <c r="F676" s="223" t="s">
        <v>512</v>
      </c>
      <c r="G676" s="41"/>
      <c r="H676" s="41"/>
      <c r="I676" s="220"/>
      <c r="J676" s="41"/>
      <c r="K676" s="41"/>
      <c r="L676" s="45"/>
      <c r="M676" s="221"/>
      <c r="N676" s="222"/>
      <c r="O676" s="85"/>
      <c r="P676" s="85"/>
      <c r="Q676" s="85"/>
      <c r="R676" s="85"/>
      <c r="S676" s="85"/>
      <c r="T676" s="86"/>
      <c r="U676" s="39"/>
      <c r="V676" s="39"/>
      <c r="W676" s="39"/>
      <c r="X676" s="39"/>
      <c r="Y676" s="39"/>
      <c r="Z676" s="39"/>
      <c r="AA676" s="39"/>
      <c r="AB676" s="39"/>
      <c r="AC676" s="39"/>
      <c r="AD676" s="39"/>
      <c r="AE676" s="39"/>
      <c r="AT676" s="18" t="s">
        <v>157</v>
      </c>
      <c r="AU676" s="18" t="s">
        <v>153</v>
      </c>
    </row>
    <row r="677" s="13" customFormat="1">
      <c r="A677" s="13"/>
      <c r="B677" s="224"/>
      <c r="C677" s="225"/>
      <c r="D677" s="218" t="s">
        <v>159</v>
      </c>
      <c r="E677" s="226" t="s">
        <v>19</v>
      </c>
      <c r="F677" s="227" t="s">
        <v>513</v>
      </c>
      <c r="G677" s="225"/>
      <c r="H677" s="226" t="s">
        <v>19</v>
      </c>
      <c r="I677" s="228"/>
      <c r="J677" s="225"/>
      <c r="K677" s="225"/>
      <c r="L677" s="229"/>
      <c r="M677" s="230"/>
      <c r="N677" s="231"/>
      <c r="O677" s="231"/>
      <c r="P677" s="231"/>
      <c r="Q677" s="231"/>
      <c r="R677" s="231"/>
      <c r="S677" s="231"/>
      <c r="T677" s="232"/>
      <c r="U677" s="13"/>
      <c r="V677" s="13"/>
      <c r="W677" s="13"/>
      <c r="X677" s="13"/>
      <c r="Y677" s="13"/>
      <c r="Z677" s="13"/>
      <c r="AA677" s="13"/>
      <c r="AB677" s="13"/>
      <c r="AC677" s="13"/>
      <c r="AD677" s="13"/>
      <c r="AE677" s="13"/>
      <c r="AT677" s="233" t="s">
        <v>159</v>
      </c>
      <c r="AU677" s="233" t="s">
        <v>153</v>
      </c>
      <c r="AV677" s="13" t="s">
        <v>81</v>
      </c>
      <c r="AW677" s="13" t="s">
        <v>35</v>
      </c>
      <c r="AX677" s="13" t="s">
        <v>73</v>
      </c>
      <c r="AY677" s="233" t="s">
        <v>143</v>
      </c>
    </row>
    <row r="678" s="14" customFormat="1">
      <c r="A678" s="14"/>
      <c r="B678" s="234"/>
      <c r="C678" s="235"/>
      <c r="D678" s="218" t="s">
        <v>159</v>
      </c>
      <c r="E678" s="236" t="s">
        <v>19</v>
      </c>
      <c r="F678" s="237" t="s">
        <v>461</v>
      </c>
      <c r="G678" s="235"/>
      <c r="H678" s="238">
        <v>138.40000000000001</v>
      </c>
      <c r="I678" s="239"/>
      <c r="J678" s="235"/>
      <c r="K678" s="235"/>
      <c r="L678" s="240"/>
      <c r="M678" s="241"/>
      <c r="N678" s="242"/>
      <c r="O678" s="242"/>
      <c r="P678" s="242"/>
      <c r="Q678" s="242"/>
      <c r="R678" s="242"/>
      <c r="S678" s="242"/>
      <c r="T678" s="243"/>
      <c r="U678" s="14"/>
      <c r="V678" s="14"/>
      <c r="W678" s="14"/>
      <c r="X678" s="14"/>
      <c r="Y678" s="14"/>
      <c r="Z678" s="14"/>
      <c r="AA678" s="14"/>
      <c r="AB678" s="14"/>
      <c r="AC678" s="14"/>
      <c r="AD678" s="14"/>
      <c r="AE678" s="14"/>
      <c r="AT678" s="244" t="s">
        <v>159</v>
      </c>
      <c r="AU678" s="244" t="s">
        <v>153</v>
      </c>
      <c r="AV678" s="14" t="s">
        <v>153</v>
      </c>
      <c r="AW678" s="14" t="s">
        <v>35</v>
      </c>
      <c r="AX678" s="14" t="s">
        <v>73</v>
      </c>
      <c r="AY678" s="244" t="s">
        <v>143</v>
      </c>
    </row>
    <row r="679" s="13" customFormat="1">
      <c r="A679" s="13"/>
      <c r="B679" s="224"/>
      <c r="C679" s="225"/>
      <c r="D679" s="218" t="s">
        <v>159</v>
      </c>
      <c r="E679" s="226" t="s">
        <v>19</v>
      </c>
      <c r="F679" s="227" t="s">
        <v>514</v>
      </c>
      <c r="G679" s="225"/>
      <c r="H679" s="226" t="s">
        <v>19</v>
      </c>
      <c r="I679" s="228"/>
      <c r="J679" s="225"/>
      <c r="K679" s="225"/>
      <c r="L679" s="229"/>
      <c r="M679" s="230"/>
      <c r="N679" s="231"/>
      <c r="O679" s="231"/>
      <c r="P679" s="231"/>
      <c r="Q679" s="231"/>
      <c r="R679" s="231"/>
      <c r="S679" s="231"/>
      <c r="T679" s="232"/>
      <c r="U679" s="13"/>
      <c r="V679" s="13"/>
      <c r="W679" s="13"/>
      <c r="X679" s="13"/>
      <c r="Y679" s="13"/>
      <c r="Z679" s="13"/>
      <c r="AA679" s="13"/>
      <c r="AB679" s="13"/>
      <c r="AC679" s="13"/>
      <c r="AD679" s="13"/>
      <c r="AE679" s="13"/>
      <c r="AT679" s="233" t="s">
        <v>159</v>
      </c>
      <c r="AU679" s="233" t="s">
        <v>153</v>
      </c>
      <c r="AV679" s="13" t="s">
        <v>81</v>
      </c>
      <c r="AW679" s="13" t="s">
        <v>35</v>
      </c>
      <c r="AX679" s="13" t="s">
        <v>73</v>
      </c>
      <c r="AY679" s="233" t="s">
        <v>143</v>
      </c>
    </row>
    <row r="680" s="14" customFormat="1">
      <c r="A680" s="14"/>
      <c r="B680" s="234"/>
      <c r="C680" s="235"/>
      <c r="D680" s="218" t="s">
        <v>159</v>
      </c>
      <c r="E680" s="236" t="s">
        <v>19</v>
      </c>
      <c r="F680" s="237" t="s">
        <v>515</v>
      </c>
      <c r="G680" s="235"/>
      <c r="H680" s="238">
        <v>156.58000000000001</v>
      </c>
      <c r="I680" s="239"/>
      <c r="J680" s="235"/>
      <c r="K680" s="235"/>
      <c r="L680" s="240"/>
      <c r="M680" s="241"/>
      <c r="N680" s="242"/>
      <c r="O680" s="242"/>
      <c r="P680" s="242"/>
      <c r="Q680" s="242"/>
      <c r="R680" s="242"/>
      <c r="S680" s="242"/>
      <c r="T680" s="243"/>
      <c r="U680" s="14"/>
      <c r="V680" s="14"/>
      <c r="W680" s="14"/>
      <c r="X680" s="14"/>
      <c r="Y680" s="14"/>
      <c r="Z680" s="14"/>
      <c r="AA680" s="14"/>
      <c r="AB680" s="14"/>
      <c r="AC680" s="14"/>
      <c r="AD680" s="14"/>
      <c r="AE680" s="14"/>
      <c r="AT680" s="244" t="s">
        <v>159</v>
      </c>
      <c r="AU680" s="244" t="s">
        <v>153</v>
      </c>
      <c r="AV680" s="14" t="s">
        <v>153</v>
      </c>
      <c r="AW680" s="14" t="s">
        <v>35</v>
      </c>
      <c r="AX680" s="14" t="s">
        <v>81</v>
      </c>
      <c r="AY680" s="244" t="s">
        <v>143</v>
      </c>
    </row>
    <row r="681" s="2" customFormat="1" ht="37.8" customHeight="1">
      <c r="A681" s="39"/>
      <c r="B681" s="40"/>
      <c r="C681" s="205" t="s">
        <v>516</v>
      </c>
      <c r="D681" s="205" t="s">
        <v>147</v>
      </c>
      <c r="E681" s="206" t="s">
        <v>517</v>
      </c>
      <c r="F681" s="207" t="s">
        <v>518</v>
      </c>
      <c r="G681" s="208" t="s">
        <v>150</v>
      </c>
      <c r="H681" s="209">
        <v>385.63799999999998</v>
      </c>
      <c r="I681" s="210"/>
      <c r="J681" s="211">
        <f>ROUND(I681*H681,2)</f>
        <v>0</v>
      </c>
      <c r="K681" s="207" t="s">
        <v>151</v>
      </c>
      <c r="L681" s="45"/>
      <c r="M681" s="212" t="s">
        <v>19</v>
      </c>
      <c r="N681" s="213" t="s">
        <v>45</v>
      </c>
      <c r="O681" s="85"/>
      <c r="P681" s="214">
        <f>O681*H681</f>
        <v>0</v>
      </c>
      <c r="Q681" s="214">
        <v>0</v>
      </c>
      <c r="R681" s="214">
        <f>Q681*H681</f>
        <v>0</v>
      </c>
      <c r="S681" s="214">
        <v>0.0050000000000000001</v>
      </c>
      <c r="T681" s="215">
        <f>S681*H681</f>
        <v>1.9281899999999999</v>
      </c>
      <c r="U681" s="39"/>
      <c r="V681" s="39"/>
      <c r="W681" s="39"/>
      <c r="X681" s="39"/>
      <c r="Y681" s="39"/>
      <c r="Z681" s="39"/>
      <c r="AA681" s="39"/>
      <c r="AB681" s="39"/>
      <c r="AC681" s="39"/>
      <c r="AD681" s="39"/>
      <c r="AE681" s="39"/>
      <c r="AR681" s="216" t="s">
        <v>152</v>
      </c>
      <c r="AT681" s="216" t="s">
        <v>147</v>
      </c>
      <c r="AU681" s="216" t="s">
        <v>153</v>
      </c>
      <c r="AY681" s="18" t="s">
        <v>143</v>
      </c>
      <c r="BE681" s="217">
        <f>IF(N681="základní",J681,0)</f>
        <v>0</v>
      </c>
      <c r="BF681" s="217">
        <f>IF(N681="snížená",J681,0)</f>
        <v>0</v>
      </c>
      <c r="BG681" s="217">
        <f>IF(N681="zákl. přenesená",J681,0)</f>
        <v>0</v>
      </c>
      <c r="BH681" s="217">
        <f>IF(N681="sníž. přenesená",J681,0)</f>
        <v>0</v>
      </c>
      <c r="BI681" s="217">
        <f>IF(N681="nulová",J681,0)</f>
        <v>0</v>
      </c>
      <c r="BJ681" s="18" t="s">
        <v>153</v>
      </c>
      <c r="BK681" s="217">
        <f>ROUND(I681*H681,2)</f>
        <v>0</v>
      </c>
      <c r="BL681" s="18" t="s">
        <v>152</v>
      </c>
      <c r="BM681" s="216" t="s">
        <v>519</v>
      </c>
    </row>
    <row r="682" s="2" customFormat="1">
      <c r="A682" s="39"/>
      <c r="B682" s="40"/>
      <c r="C682" s="41"/>
      <c r="D682" s="218" t="s">
        <v>155</v>
      </c>
      <c r="E682" s="41"/>
      <c r="F682" s="219" t="s">
        <v>520</v>
      </c>
      <c r="G682" s="41"/>
      <c r="H682" s="41"/>
      <c r="I682" s="220"/>
      <c r="J682" s="41"/>
      <c r="K682" s="41"/>
      <c r="L682" s="45"/>
      <c r="M682" s="221"/>
      <c r="N682" s="222"/>
      <c r="O682" s="85"/>
      <c r="P682" s="85"/>
      <c r="Q682" s="85"/>
      <c r="R682" s="85"/>
      <c r="S682" s="85"/>
      <c r="T682" s="86"/>
      <c r="U682" s="39"/>
      <c r="V682" s="39"/>
      <c r="W682" s="39"/>
      <c r="X682" s="39"/>
      <c r="Y682" s="39"/>
      <c r="Z682" s="39"/>
      <c r="AA682" s="39"/>
      <c r="AB682" s="39"/>
      <c r="AC682" s="39"/>
      <c r="AD682" s="39"/>
      <c r="AE682" s="39"/>
      <c r="AT682" s="18" t="s">
        <v>155</v>
      </c>
      <c r="AU682" s="18" t="s">
        <v>153</v>
      </c>
    </row>
    <row r="683" s="13" customFormat="1">
      <c r="A683" s="13"/>
      <c r="B683" s="224"/>
      <c r="C683" s="225"/>
      <c r="D683" s="218" t="s">
        <v>159</v>
      </c>
      <c r="E683" s="226" t="s">
        <v>19</v>
      </c>
      <c r="F683" s="227" t="s">
        <v>206</v>
      </c>
      <c r="G683" s="225"/>
      <c r="H683" s="226" t="s">
        <v>19</v>
      </c>
      <c r="I683" s="228"/>
      <c r="J683" s="225"/>
      <c r="K683" s="225"/>
      <c r="L683" s="229"/>
      <c r="M683" s="230"/>
      <c r="N683" s="231"/>
      <c r="O683" s="231"/>
      <c r="P683" s="231"/>
      <c r="Q683" s="231"/>
      <c r="R683" s="231"/>
      <c r="S683" s="231"/>
      <c r="T683" s="232"/>
      <c r="U683" s="13"/>
      <c r="V683" s="13"/>
      <c r="W683" s="13"/>
      <c r="X683" s="13"/>
      <c r="Y683" s="13"/>
      <c r="Z683" s="13"/>
      <c r="AA683" s="13"/>
      <c r="AB683" s="13"/>
      <c r="AC683" s="13"/>
      <c r="AD683" s="13"/>
      <c r="AE683" s="13"/>
      <c r="AT683" s="233" t="s">
        <v>159</v>
      </c>
      <c r="AU683" s="233" t="s">
        <v>153</v>
      </c>
      <c r="AV683" s="13" t="s">
        <v>81</v>
      </c>
      <c r="AW683" s="13" t="s">
        <v>35</v>
      </c>
      <c r="AX683" s="13" t="s">
        <v>73</v>
      </c>
      <c r="AY683" s="233" t="s">
        <v>143</v>
      </c>
    </row>
    <row r="684" s="14" customFormat="1">
      <c r="A684" s="14"/>
      <c r="B684" s="234"/>
      <c r="C684" s="235"/>
      <c r="D684" s="218" t="s">
        <v>159</v>
      </c>
      <c r="E684" s="236" t="s">
        <v>19</v>
      </c>
      <c r="F684" s="237" t="s">
        <v>207</v>
      </c>
      <c r="G684" s="235"/>
      <c r="H684" s="238">
        <v>49.799999999999997</v>
      </c>
      <c r="I684" s="239"/>
      <c r="J684" s="235"/>
      <c r="K684" s="235"/>
      <c r="L684" s="240"/>
      <c r="M684" s="241"/>
      <c r="N684" s="242"/>
      <c r="O684" s="242"/>
      <c r="P684" s="242"/>
      <c r="Q684" s="242"/>
      <c r="R684" s="242"/>
      <c r="S684" s="242"/>
      <c r="T684" s="243"/>
      <c r="U684" s="14"/>
      <c r="V684" s="14"/>
      <c r="W684" s="14"/>
      <c r="X684" s="14"/>
      <c r="Y684" s="14"/>
      <c r="Z684" s="14"/>
      <c r="AA684" s="14"/>
      <c r="AB684" s="14"/>
      <c r="AC684" s="14"/>
      <c r="AD684" s="14"/>
      <c r="AE684" s="14"/>
      <c r="AT684" s="244" t="s">
        <v>159</v>
      </c>
      <c r="AU684" s="244" t="s">
        <v>153</v>
      </c>
      <c r="AV684" s="14" t="s">
        <v>153</v>
      </c>
      <c r="AW684" s="14" t="s">
        <v>35</v>
      </c>
      <c r="AX684" s="14" t="s">
        <v>73</v>
      </c>
      <c r="AY684" s="244" t="s">
        <v>143</v>
      </c>
    </row>
    <row r="685" s="13" customFormat="1">
      <c r="A685" s="13"/>
      <c r="B685" s="224"/>
      <c r="C685" s="225"/>
      <c r="D685" s="218" t="s">
        <v>159</v>
      </c>
      <c r="E685" s="226" t="s">
        <v>19</v>
      </c>
      <c r="F685" s="227" t="s">
        <v>208</v>
      </c>
      <c r="G685" s="225"/>
      <c r="H685" s="226" t="s">
        <v>19</v>
      </c>
      <c r="I685" s="228"/>
      <c r="J685" s="225"/>
      <c r="K685" s="225"/>
      <c r="L685" s="229"/>
      <c r="M685" s="230"/>
      <c r="N685" s="231"/>
      <c r="O685" s="231"/>
      <c r="P685" s="231"/>
      <c r="Q685" s="231"/>
      <c r="R685" s="231"/>
      <c r="S685" s="231"/>
      <c r="T685" s="232"/>
      <c r="U685" s="13"/>
      <c r="V685" s="13"/>
      <c r="W685" s="13"/>
      <c r="X685" s="13"/>
      <c r="Y685" s="13"/>
      <c r="Z685" s="13"/>
      <c r="AA685" s="13"/>
      <c r="AB685" s="13"/>
      <c r="AC685" s="13"/>
      <c r="AD685" s="13"/>
      <c r="AE685" s="13"/>
      <c r="AT685" s="233" t="s">
        <v>159</v>
      </c>
      <c r="AU685" s="233" t="s">
        <v>153</v>
      </c>
      <c r="AV685" s="13" t="s">
        <v>81</v>
      </c>
      <c r="AW685" s="13" t="s">
        <v>35</v>
      </c>
      <c r="AX685" s="13" t="s">
        <v>73</v>
      </c>
      <c r="AY685" s="233" t="s">
        <v>143</v>
      </c>
    </row>
    <row r="686" s="14" customFormat="1">
      <c r="A686" s="14"/>
      <c r="B686" s="234"/>
      <c r="C686" s="235"/>
      <c r="D686" s="218" t="s">
        <v>159</v>
      </c>
      <c r="E686" s="236" t="s">
        <v>19</v>
      </c>
      <c r="F686" s="237" t="s">
        <v>209</v>
      </c>
      <c r="G686" s="235"/>
      <c r="H686" s="238">
        <v>314.375</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159</v>
      </c>
      <c r="AU686" s="244" t="s">
        <v>153</v>
      </c>
      <c r="AV686" s="14" t="s">
        <v>153</v>
      </c>
      <c r="AW686" s="14" t="s">
        <v>35</v>
      </c>
      <c r="AX686" s="14" t="s">
        <v>73</v>
      </c>
      <c r="AY686" s="244" t="s">
        <v>143</v>
      </c>
    </row>
    <row r="687" s="13" customFormat="1">
      <c r="A687" s="13"/>
      <c r="B687" s="224"/>
      <c r="C687" s="225"/>
      <c r="D687" s="218" t="s">
        <v>159</v>
      </c>
      <c r="E687" s="226" t="s">
        <v>19</v>
      </c>
      <c r="F687" s="227" t="s">
        <v>210</v>
      </c>
      <c r="G687" s="225"/>
      <c r="H687" s="226" t="s">
        <v>19</v>
      </c>
      <c r="I687" s="228"/>
      <c r="J687" s="225"/>
      <c r="K687" s="225"/>
      <c r="L687" s="229"/>
      <c r="M687" s="230"/>
      <c r="N687" s="231"/>
      <c r="O687" s="231"/>
      <c r="P687" s="231"/>
      <c r="Q687" s="231"/>
      <c r="R687" s="231"/>
      <c r="S687" s="231"/>
      <c r="T687" s="232"/>
      <c r="U687" s="13"/>
      <c r="V687" s="13"/>
      <c r="W687" s="13"/>
      <c r="X687" s="13"/>
      <c r="Y687" s="13"/>
      <c r="Z687" s="13"/>
      <c r="AA687" s="13"/>
      <c r="AB687" s="13"/>
      <c r="AC687" s="13"/>
      <c r="AD687" s="13"/>
      <c r="AE687" s="13"/>
      <c r="AT687" s="233" t="s">
        <v>159</v>
      </c>
      <c r="AU687" s="233" t="s">
        <v>153</v>
      </c>
      <c r="AV687" s="13" t="s">
        <v>81</v>
      </c>
      <c r="AW687" s="13" t="s">
        <v>35</v>
      </c>
      <c r="AX687" s="13" t="s">
        <v>73</v>
      </c>
      <c r="AY687" s="233" t="s">
        <v>143</v>
      </c>
    </row>
    <row r="688" s="14" customFormat="1">
      <c r="A688" s="14"/>
      <c r="B688" s="234"/>
      <c r="C688" s="235"/>
      <c r="D688" s="218" t="s">
        <v>159</v>
      </c>
      <c r="E688" s="236" t="s">
        <v>19</v>
      </c>
      <c r="F688" s="237" t="s">
        <v>211</v>
      </c>
      <c r="G688" s="235"/>
      <c r="H688" s="238">
        <v>-20.25</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159</v>
      </c>
      <c r="AU688" s="244" t="s">
        <v>153</v>
      </c>
      <c r="AV688" s="14" t="s">
        <v>153</v>
      </c>
      <c r="AW688" s="14" t="s">
        <v>35</v>
      </c>
      <c r="AX688" s="14" t="s">
        <v>73</v>
      </c>
      <c r="AY688" s="244" t="s">
        <v>143</v>
      </c>
    </row>
    <row r="689" s="14" customFormat="1">
      <c r="A689" s="14"/>
      <c r="B689" s="234"/>
      <c r="C689" s="235"/>
      <c r="D689" s="218" t="s">
        <v>159</v>
      </c>
      <c r="E689" s="236" t="s">
        <v>19</v>
      </c>
      <c r="F689" s="237" t="s">
        <v>212</v>
      </c>
      <c r="G689" s="235"/>
      <c r="H689" s="238">
        <v>-13.5</v>
      </c>
      <c r="I689" s="239"/>
      <c r="J689" s="235"/>
      <c r="K689" s="235"/>
      <c r="L689" s="240"/>
      <c r="M689" s="241"/>
      <c r="N689" s="242"/>
      <c r="O689" s="242"/>
      <c r="P689" s="242"/>
      <c r="Q689" s="242"/>
      <c r="R689" s="242"/>
      <c r="S689" s="242"/>
      <c r="T689" s="243"/>
      <c r="U689" s="14"/>
      <c r="V689" s="14"/>
      <c r="W689" s="14"/>
      <c r="X689" s="14"/>
      <c r="Y689" s="14"/>
      <c r="Z689" s="14"/>
      <c r="AA689" s="14"/>
      <c r="AB689" s="14"/>
      <c r="AC689" s="14"/>
      <c r="AD689" s="14"/>
      <c r="AE689" s="14"/>
      <c r="AT689" s="244" t="s">
        <v>159</v>
      </c>
      <c r="AU689" s="244" t="s">
        <v>153</v>
      </c>
      <c r="AV689" s="14" t="s">
        <v>153</v>
      </c>
      <c r="AW689" s="14" t="s">
        <v>35</v>
      </c>
      <c r="AX689" s="14" t="s">
        <v>73</v>
      </c>
      <c r="AY689" s="244" t="s">
        <v>143</v>
      </c>
    </row>
    <row r="690" s="14" customFormat="1">
      <c r="A690" s="14"/>
      <c r="B690" s="234"/>
      <c r="C690" s="235"/>
      <c r="D690" s="218" t="s">
        <v>159</v>
      </c>
      <c r="E690" s="236" t="s">
        <v>19</v>
      </c>
      <c r="F690" s="237" t="s">
        <v>213</v>
      </c>
      <c r="G690" s="235"/>
      <c r="H690" s="238">
        <v>-11.25</v>
      </c>
      <c r="I690" s="239"/>
      <c r="J690" s="235"/>
      <c r="K690" s="235"/>
      <c r="L690" s="240"/>
      <c r="M690" s="241"/>
      <c r="N690" s="242"/>
      <c r="O690" s="242"/>
      <c r="P690" s="242"/>
      <c r="Q690" s="242"/>
      <c r="R690" s="242"/>
      <c r="S690" s="242"/>
      <c r="T690" s="243"/>
      <c r="U690" s="14"/>
      <c r="V690" s="14"/>
      <c r="W690" s="14"/>
      <c r="X690" s="14"/>
      <c r="Y690" s="14"/>
      <c r="Z690" s="14"/>
      <c r="AA690" s="14"/>
      <c r="AB690" s="14"/>
      <c r="AC690" s="14"/>
      <c r="AD690" s="14"/>
      <c r="AE690" s="14"/>
      <c r="AT690" s="244" t="s">
        <v>159</v>
      </c>
      <c r="AU690" s="244" t="s">
        <v>153</v>
      </c>
      <c r="AV690" s="14" t="s">
        <v>153</v>
      </c>
      <c r="AW690" s="14" t="s">
        <v>35</v>
      </c>
      <c r="AX690" s="14" t="s">
        <v>73</v>
      </c>
      <c r="AY690" s="244" t="s">
        <v>143</v>
      </c>
    </row>
    <row r="691" s="14" customFormat="1">
      <c r="A691" s="14"/>
      <c r="B691" s="234"/>
      <c r="C691" s="235"/>
      <c r="D691" s="218" t="s">
        <v>159</v>
      </c>
      <c r="E691" s="236" t="s">
        <v>19</v>
      </c>
      <c r="F691" s="237" t="s">
        <v>214</v>
      </c>
      <c r="G691" s="235"/>
      <c r="H691" s="238">
        <v>-0.81000000000000005</v>
      </c>
      <c r="I691" s="239"/>
      <c r="J691" s="235"/>
      <c r="K691" s="235"/>
      <c r="L691" s="240"/>
      <c r="M691" s="241"/>
      <c r="N691" s="242"/>
      <c r="O691" s="242"/>
      <c r="P691" s="242"/>
      <c r="Q691" s="242"/>
      <c r="R691" s="242"/>
      <c r="S691" s="242"/>
      <c r="T691" s="243"/>
      <c r="U691" s="14"/>
      <c r="V691" s="14"/>
      <c r="W691" s="14"/>
      <c r="X691" s="14"/>
      <c r="Y691" s="14"/>
      <c r="Z691" s="14"/>
      <c r="AA691" s="14"/>
      <c r="AB691" s="14"/>
      <c r="AC691" s="14"/>
      <c r="AD691" s="14"/>
      <c r="AE691" s="14"/>
      <c r="AT691" s="244" t="s">
        <v>159</v>
      </c>
      <c r="AU691" s="244" t="s">
        <v>153</v>
      </c>
      <c r="AV691" s="14" t="s">
        <v>153</v>
      </c>
      <c r="AW691" s="14" t="s">
        <v>35</v>
      </c>
      <c r="AX691" s="14" t="s">
        <v>73</v>
      </c>
      <c r="AY691" s="244" t="s">
        <v>143</v>
      </c>
    </row>
    <row r="692" s="14" customFormat="1">
      <c r="A692" s="14"/>
      <c r="B692" s="234"/>
      <c r="C692" s="235"/>
      <c r="D692" s="218" t="s">
        <v>159</v>
      </c>
      <c r="E692" s="236" t="s">
        <v>19</v>
      </c>
      <c r="F692" s="237" t="s">
        <v>215</v>
      </c>
      <c r="G692" s="235"/>
      <c r="H692" s="238">
        <v>-5.5199999999999996</v>
      </c>
      <c r="I692" s="239"/>
      <c r="J692" s="235"/>
      <c r="K692" s="235"/>
      <c r="L692" s="240"/>
      <c r="M692" s="241"/>
      <c r="N692" s="242"/>
      <c r="O692" s="242"/>
      <c r="P692" s="242"/>
      <c r="Q692" s="242"/>
      <c r="R692" s="242"/>
      <c r="S692" s="242"/>
      <c r="T692" s="243"/>
      <c r="U692" s="14"/>
      <c r="V692" s="14"/>
      <c r="W692" s="14"/>
      <c r="X692" s="14"/>
      <c r="Y692" s="14"/>
      <c r="Z692" s="14"/>
      <c r="AA692" s="14"/>
      <c r="AB692" s="14"/>
      <c r="AC692" s="14"/>
      <c r="AD692" s="14"/>
      <c r="AE692" s="14"/>
      <c r="AT692" s="244" t="s">
        <v>159</v>
      </c>
      <c r="AU692" s="244" t="s">
        <v>153</v>
      </c>
      <c r="AV692" s="14" t="s">
        <v>153</v>
      </c>
      <c r="AW692" s="14" t="s">
        <v>35</v>
      </c>
      <c r="AX692" s="14" t="s">
        <v>73</v>
      </c>
      <c r="AY692" s="244" t="s">
        <v>143</v>
      </c>
    </row>
    <row r="693" s="14" customFormat="1">
      <c r="A693" s="14"/>
      <c r="B693" s="234"/>
      <c r="C693" s="235"/>
      <c r="D693" s="218" t="s">
        <v>159</v>
      </c>
      <c r="E693" s="236" t="s">
        <v>19</v>
      </c>
      <c r="F693" s="237" t="s">
        <v>216</v>
      </c>
      <c r="G693" s="235"/>
      <c r="H693" s="238">
        <v>-1.125</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159</v>
      </c>
      <c r="AU693" s="244" t="s">
        <v>153</v>
      </c>
      <c r="AV693" s="14" t="s">
        <v>153</v>
      </c>
      <c r="AW693" s="14" t="s">
        <v>35</v>
      </c>
      <c r="AX693" s="14" t="s">
        <v>73</v>
      </c>
      <c r="AY693" s="244" t="s">
        <v>143</v>
      </c>
    </row>
    <row r="694" s="13" customFormat="1">
      <c r="A694" s="13"/>
      <c r="B694" s="224"/>
      <c r="C694" s="225"/>
      <c r="D694" s="218" t="s">
        <v>159</v>
      </c>
      <c r="E694" s="226" t="s">
        <v>19</v>
      </c>
      <c r="F694" s="227" t="s">
        <v>217</v>
      </c>
      <c r="G694" s="225"/>
      <c r="H694" s="226" t="s">
        <v>19</v>
      </c>
      <c r="I694" s="228"/>
      <c r="J694" s="225"/>
      <c r="K694" s="225"/>
      <c r="L694" s="229"/>
      <c r="M694" s="230"/>
      <c r="N694" s="231"/>
      <c r="O694" s="231"/>
      <c r="P694" s="231"/>
      <c r="Q694" s="231"/>
      <c r="R694" s="231"/>
      <c r="S694" s="231"/>
      <c r="T694" s="232"/>
      <c r="U694" s="13"/>
      <c r="V694" s="13"/>
      <c r="W694" s="13"/>
      <c r="X694" s="13"/>
      <c r="Y694" s="13"/>
      <c r="Z694" s="13"/>
      <c r="AA694" s="13"/>
      <c r="AB694" s="13"/>
      <c r="AC694" s="13"/>
      <c r="AD694" s="13"/>
      <c r="AE694" s="13"/>
      <c r="AT694" s="233" t="s">
        <v>159</v>
      </c>
      <c r="AU694" s="233" t="s">
        <v>153</v>
      </c>
      <c r="AV694" s="13" t="s">
        <v>81</v>
      </c>
      <c r="AW694" s="13" t="s">
        <v>35</v>
      </c>
      <c r="AX694" s="13" t="s">
        <v>73</v>
      </c>
      <c r="AY694" s="233" t="s">
        <v>143</v>
      </c>
    </row>
    <row r="695" s="14" customFormat="1">
      <c r="A695" s="14"/>
      <c r="B695" s="234"/>
      <c r="C695" s="235"/>
      <c r="D695" s="218" t="s">
        <v>159</v>
      </c>
      <c r="E695" s="236" t="s">
        <v>19</v>
      </c>
      <c r="F695" s="237" t="s">
        <v>218</v>
      </c>
      <c r="G695" s="235"/>
      <c r="H695" s="238">
        <v>2.6000000000000001</v>
      </c>
      <c r="I695" s="239"/>
      <c r="J695" s="235"/>
      <c r="K695" s="235"/>
      <c r="L695" s="240"/>
      <c r="M695" s="241"/>
      <c r="N695" s="242"/>
      <c r="O695" s="242"/>
      <c r="P695" s="242"/>
      <c r="Q695" s="242"/>
      <c r="R695" s="242"/>
      <c r="S695" s="242"/>
      <c r="T695" s="243"/>
      <c r="U695" s="14"/>
      <c r="V695" s="14"/>
      <c r="W695" s="14"/>
      <c r="X695" s="14"/>
      <c r="Y695" s="14"/>
      <c r="Z695" s="14"/>
      <c r="AA695" s="14"/>
      <c r="AB695" s="14"/>
      <c r="AC695" s="14"/>
      <c r="AD695" s="14"/>
      <c r="AE695" s="14"/>
      <c r="AT695" s="244" t="s">
        <v>159</v>
      </c>
      <c r="AU695" s="244" t="s">
        <v>153</v>
      </c>
      <c r="AV695" s="14" t="s">
        <v>153</v>
      </c>
      <c r="AW695" s="14" t="s">
        <v>35</v>
      </c>
      <c r="AX695" s="14" t="s">
        <v>73</v>
      </c>
      <c r="AY695" s="244" t="s">
        <v>143</v>
      </c>
    </row>
    <row r="696" s="13" customFormat="1">
      <c r="A696" s="13"/>
      <c r="B696" s="224"/>
      <c r="C696" s="225"/>
      <c r="D696" s="218" t="s">
        <v>159</v>
      </c>
      <c r="E696" s="226" t="s">
        <v>19</v>
      </c>
      <c r="F696" s="227" t="s">
        <v>219</v>
      </c>
      <c r="G696" s="225"/>
      <c r="H696" s="226" t="s">
        <v>19</v>
      </c>
      <c r="I696" s="228"/>
      <c r="J696" s="225"/>
      <c r="K696" s="225"/>
      <c r="L696" s="229"/>
      <c r="M696" s="230"/>
      <c r="N696" s="231"/>
      <c r="O696" s="231"/>
      <c r="P696" s="231"/>
      <c r="Q696" s="231"/>
      <c r="R696" s="231"/>
      <c r="S696" s="231"/>
      <c r="T696" s="232"/>
      <c r="U696" s="13"/>
      <c r="V696" s="13"/>
      <c r="W696" s="13"/>
      <c r="X696" s="13"/>
      <c r="Y696" s="13"/>
      <c r="Z696" s="13"/>
      <c r="AA696" s="13"/>
      <c r="AB696" s="13"/>
      <c r="AC696" s="13"/>
      <c r="AD696" s="13"/>
      <c r="AE696" s="13"/>
      <c r="AT696" s="233" t="s">
        <v>159</v>
      </c>
      <c r="AU696" s="233" t="s">
        <v>153</v>
      </c>
      <c r="AV696" s="13" t="s">
        <v>81</v>
      </c>
      <c r="AW696" s="13" t="s">
        <v>35</v>
      </c>
      <c r="AX696" s="13" t="s">
        <v>73</v>
      </c>
      <c r="AY696" s="233" t="s">
        <v>143</v>
      </c>
    </row>
    <row r="697" s="14" customFormat="1">
      <c r="A697" s="14"/>
      <c r="B697" s="234"/>
      <c r="C697" s="235"/>
      <c r="D697" s="218" t="s">
        <v>159</v>
      </c>
      <c r="E697" s="236" t="s">
        <v>19</v>
      </c>
      <c r="F697" s="237" t="s">
        <v>220</v>
      </c>
      <c r="G697" s="235"/>
      <c r="H697" s="238">
        <v>1.2</v>
      </c>
      <c r="I697" s="239"/>
      <c r="J697" s="235"/>
      <c r="K697" s="235"/>
      <c r="L697" s="240"/>
      <c r="M697" s="241"/>
      <c r="N697" s="242"/>
      <c r="O697" s="242"/>
      <c r="P697" s="242"/>
      <c r="Q697" s="242"/>
      <c r="R697" s="242"/>
      <c r="S697" s="242"/>
      <c r="T697" s="243"/>
      <c r="U697" s="14"/>
      <c r="V697" s="14"/>
      <c r="W697" s="14"/>
      <c r="X697" s="14"/>
      <c r="Y697" s="14"/>
      <c r="Z697" s="14"/>
      <c r="AA697" s="14"/>
      <c r="AB697" s="14"/>
      <c r="AC697" s="14"/>
      <c r="AD697" s="14"/>
      <c r="AE697" s="14"/>
      <c r="AT697" s="244" t="s">
        <v>159</v>
      </c>
      <c r="AU697" s="244" t="s">
        <v>153</v>
      </c>
      <c r="AV697" s="14" t="s">
        <v>153</v>
      </c>
      <c r="AW697" s="14" t="s">
        <v>35</v>
      </c>
      <c r="AX697" s="14" t="s">
        <v>73</v>
      </c>
      <c r="AY697" s="244" t="s">
        <v>143</v>
      </c>
    </row>
    <row r="698" s="13" customFormat="1">
      <c r="A698" s="13"/>
      <c r="B698" s="224"/>
      <c r="C698" s="225"/>
      <c r="D698" s="218" t="s">
        <v>159</v>
      </c>
      <c r="E698" s="226" t="s">
        <v>19</v>
      </c>
      <c r="F698" s="227" t="s">
        <v>221</v>
      </c>
      <c r="G698" s="225"/>
      <c r="H698" s="226" t="s">
        <v>19</v>
      </c>
      <c r="I698" s="228"/>
      <c r="J698" s="225"/>
      <c r="K698" s="225"/>
      <c r="L698" s="229"/>
      <c r="M698" s="230"/>
      <c r="N698" s="231"/>
      <c r="O698" s="231"/>
      <c r="P698" s="231"/>
      <c r="Q698" s="231"/>
      <c r="R698" s="231"/>
      <c r="S698" s="231"/>
      <c r="T698" s="232"/>
      <c r="U698" s="13"/>
      <c r="V698" s="13"/>
      <c r="W698" s="13"/>
      <c r="X698" s="13"/>
      <c r="Y698" s="13"/>
      <c r="Z698" s="13"/>
      <c r="AA698" s="13"/>
      <c r="AB698" s="13"/>
      <c r="AC698" s="13"/>
      <c r="AD698" s="13"/>
      <c r="AE698" s="13"/>
      <c r="AT698" s="233" t="s">
        <v>159</v>
      </c>
      <c r="AU698" s="233" t="s">
        <v>153</v>
      </c>
      <c r="AV698" s="13" t="s">
        <v>81</v>
      </c>
      <c r="AW698" s="13" t="s">
        <v>35</v>
      </c>
      <c r="AX698" s="13" t="s">
        <v>73</v>
      </c>
      <c r="AY698" s="233" t="s">
        <v>143</v>
      </c>
    </row>
    <row r="699" s="14" customFormat="1">
      <c r="A699" s="14"/>
      <c r="B699" s="234"/>
      <c r="C699" s="235"/>
      <c r="D699" s="218" t="s">
        <v>159</v>
      </c>
      <c r="E699" s="236" t="s">
        <v>19</v>
      </c>
      <c r="F699" s="237" t="s">
        <v>222</v>
      </c>
      <c r="G699" s="235"/>
      <c r="H699" s="238">
        <v>1.5</v>
      </c>
      <c r="I699" s="239"/>
      <c r="J699" s="235"/>
      <c r="K699" s="235"/>
      <c r="L699" s="240"/>
      <c r="M699" s="241"/>
      <c r="N699" s="242"/>
      <c r="O699" s="242"/>
      <c r="P699" s="242"/>
      <c r="Q699" s="242"/>
      <c r="R699" s="242"/>
      <c r="S699" s="242"/>
      <c r="T699" s="243"/>
      <c r="U699" s="14"/>
      <c r="V699" s="14"/>
      <c r="W699" s="14"/>
      <c r="X699" s="14"/>
      <c r="Y699" s="14"/>
      <c r="Z699" s="14"/>
      <c r="AA699" s="14"/>
      <c r="AB699" s="14"/>
      <c r="AC699" s="14"/>
      <c r="AD699" s="14"/>
      <c r="AE699" s="14"/>
      <c r="AT699" s="244" t="s">
        <v>159</v>
      </c>
      <c r="AU699" s="244" t="s">
        <v>153</v>
      </c>
      <c r="AV699" s="14" t="s">
        <v>153</v>
      </c>
      <c r="AW699" s="14" t="s">
        <v>35</v>
      </c>
      <c r="AX699" s="14" t="s">
        <v>73</v>
      </c>
      <c r="AY699" s="244" t="s">
        <v>143</v>
      </c>
    </row>
    <row r="700" s="13" customFormat="1">
      <c r="A700" s="13"/>
      <c r="B700" s="224"/>
      <c r="C700" s="225"/>
      <c r="D700" s="218" t="s">
        <v>159</v>
      </c>
      <c r="E700" s="226" t="s">
        <v>19</v>
      </c>
      <c r="F700" s="227" t="s">
        <v>223</v>
      </c>
      <c r="G700" s="225"/>
      <c r="H700" s="226" t="s">
        <v>19</v>
      </c>
      <c r="I700" s="228"/>
      <c r="J700" s="225"/>
      <c r="K700" s="225"/>
      <c r="L700" s="229"/>
      <c r="M700" s="230"/>
      <c r="N700" s="231"/>
      <c r="O700" s="231"/>
      <c r="P700" s="231"/>
      <c r="Q700" s="231"/>
      <c r="R700" s="231"/>
      <c r="S700" s="231"/>
      <c r="T700" s="232"/>
      <c r="U700" s="13"/>
      <c r="V700" s="13"/>
      <c r="W700" s="13"/>
      <c r="X700" s="13"/>
      <c r="Y700" s="13"/>
      <c r="Z700" s="13"/>
      <c r="AA700" s="13"/>
      <c r="AB700" s="13"/>
      <c r="AC700" s="13"/>
      <c r="AD700" s="13"/>
      <c r="AE700" s="13"/>
      <c r="AT700" s="233" t="s">
        <v>159</v>
      </c>
      <c r="AU700" s="233" t="s">
        <v>153</v>
      </c>
      <c r="AV700" s="13" t="s">
        <v>81</v>
      </c>
      <c r="AW700" s="13" t="s">
        <v>35</v>
      </c>
      <c r="AX700" s="13" t="s">
        <v>73</v>
      </c>
      <c r="AY700" s="233" t="s">
        <v>143</v>
      </c>
    </row>
    <row r="701" s="14" customFormat="1">
      <c r="A701" s="14"/>
      <c r="B701" s="234"/>
      <c r="C701" s="235"/>
      <c r="D701" s="218" t="s">
        <v>159</v>
      </c>
      <c r="E701" s="236" t="s">
        <v>19</v>
      </c>
      <c r="F701" s="237" t="s">
        <v>224</v>
      </c>
      <c r="G701" s="235"/>
      <c r="H701" s="238">
        <v>7.9000000000000004</v>
      </c>
      <c r="I701" s="239"/>
      <c r="J701" s="235"/>
      <c r="K701" s="235"/>
      <c r="L701" s="240"/>
      <c r="M701" s="241"/>
      <c r="N701" s="242"/>
      <c r="O701" s="242"/>
      <c r="P701" s="242"/>
      <c r="Q701" s="242"/>
      <c r="R701" s="242"/>
      <c r="S701" s="242"/>
      <c r="T701" s="243"/>
      <c r="U701" s="14"/>
      <c r="V701" s="14"/>
      <c r="W701" s="14"/>
      <c r="X701" s="14"/>
      <c r="Y701" s="14"/>
      <c r="Z701" s="14"/>
      <c r="AA701" s="14"/>
      <c r="AB701" s="14"/>
      <c r="AC701" s="14"/>
      <c r="AD701" s="14"/>
      <c r="AE701" s="14"/>
      <c r="AT701" s="244" t="s">
        <v>159</v>
      </c>
      <c r="AU701" s="244" t="s">
        <v>153</v>
      </c>
      <c r="AV701" s="14" t="s">
        <v>153</v>
      </c>
      <c r="AW701" s="14" t="s">
        <v>35</v>
      </c>
      <c r="AX701" s="14" t="s">
        <v>73</v>
      </c>
      <c r="AY701" s="244" t="s">
        <v>143</v>
      </c>
    </row>
    <row r="702" s="13" customFormat="1">
      <c r="A702" s="13"/>
      <c r="B702" s="224"/>
      <c r="C702" s="225"/>
      <c r="D702" s="218" t="s">
        <v>159</v>
      </c>
      <c r="E702" s="226" t="s">
        <v>19</v>
      </c>
      <c r="F702" s="227" t="s">
        <v>210</v>
      </c>
      <c r="G702" s="225"/>
      <c r="H702" s="226" t="s">
        <v>19</v>
      </c>
      <c r="I702" s="228"/>
      <c r="J702" s="225"/>
      <c r="K702" s="225"/>
      <c r="L702" s="229"/>
      <c r="M702" s="230"/>
      <c r="N702" s="231"/>
      <c r="O702" s="231"/>
      <c r="P702" s="231"/>
      <c r="Q702" s="231"/>
      <c r="R702" s="231"/>
      <c r="S702" s="231"/>
      <c r="T702" s="232"/>
      <c r="U702" s="13"/>
      <c r="V702" s="13"/>
      <c r="W702" s="13"/>
      <c r="X702" s="13"/>
      <c r="Y702" s="13"/>
      <c r="Z702" s="13"/>
      <c r="AA702" s="13"/>
      <c r="AB702" s="13"/>
      <c r="AC702" s="13"/>
      <c r="AD702" s="13"/>
      <c r="AE702" s="13"/>
      <c r="AT702" s="233" t="s">
        <v>159</v>
      </c>
      <c r="AU702" s="233" t="s">
        <v>153</v>
      </c>
      <c r="AV702" s="13" t="s">
        <v>81</v>
      </c>
      <c r="AW702" s="13" t="s">
        <v>35</v>
      </c>
      <c r="AX702" s="13" t="s">
        <v>73</v>
      </c>
      <c r="AY702" s="233" t="s">
        <v>143</v>
      </c>
    </row>
    <row r="703" s="14" customFormat="1">
      <c r="A703" s="14"/>
      <c r="B703" s="234"/>
      <c r="C703" s="235"/>
      <c r="D703" s="218" t="s">
        <v>159</v>
      </c>
      <c r="E703" s="236" t="s">
        <v>19</v>
      </c>
      <c r="F703" s="237" t="s">
        <v>225</v>
      </c>
      <c r="G703" s="235"/>
      <c r="H703" s="238">
        <v>13.365</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159</v>
      </c>
      <c r="AU703" s="244" t="s">
        <v>153</v>
      </c>
      <c r="AV703" s="14" t="s">
        <v>153</v>
      </c>
      <c r="AW703" s="14" t="s">
        <v>35</v>
      </c>
      <c r="AX703" s="14" t="s">
        <v>73</v>
      </c>
      <c r="AY703" s="244" t="s">
        <v>143</v>
      </c>
    </row>
    <row r="704" s="14" customFormat="1">
      <c r="A704" s="14"/>
      <c r="B704" s="234"/>
      <c r="C704" s="235"/>
      <c r="D704" s="218" t="s">
        <v>159</v>
      </c>
      <c r="E704" s="236" t="s">
        <v>19</v>
      </c>
      <c r="F704" s="237" t="s">
        <v>226</v>
      </c>
      <c r="G704" s="235"/>
      <c r="H704" s="238">
        <v>6.9299999999999997</v>
      </c>
      <c r="I704" s="239"/>
      <c r="J704" s="235"/>
      <c r="K704" s="235"/>
      <c r="L704" s="240"/>
      <c r="M704" s="241"/>
      <c r="N704" s="242"/>
      <c r="O704" s="242"/>
      <c r="P704" s="242"/>
      <c r="Q704" s="242"/>
      <c r="R704" s="242"/>
      <c r="S704" s="242"/>
      <c r="T704" s="243"/>
      <c r="U704" s="14"/>
      <c r="V704" s="14"/>
      <c r="W704" s="14"/>
      <c r="X704" s="14"/>
      <c r="Y704" s="14"/>
      <c r="Z704" s="14"/>
      <c r="AA704" s="14"/>
      <c r="AB704" s="14"/>
      <c r="AC704" s="14"/>
      <c r="AD704" s="14"/>
      <c r="AE704" s="14"/>
      <c r="AT704" s="244" t="s">
        <v>159</v>
      </c>
      <c r="AU704" s="244" t="s">
        <v>153</v>
      </c>
      <c r="AV704" s="14" t="s">
        <v>153</v>
      </c>
      <c r="AW704" s="14" t="s">
        <v>35</v>
      </c>
      <c r="AX704" s="14" t="s">
        <v>73</v>
      </c>
      <c r="AY704" s="244" t="s">
        <v>143</v>
      </c>
    </row>
    <row r="705" s="14" customFormat="1">
      <c r="A705" s="14"/>
      <c r="B705" s="234"/>
      <c r="C705" s="235"/>
      <c r="D705" s="218" t="s">
        <v>159</v>
      </c>
      <c r="E705" s="236" t="s">
        <v>19</v>
      </c>
      <c r="F705" s="237" t="s">
        <v>227</v>
      </c>
      <c r="G705" s="235"/>
      <c r="H705" s="238">
        <v>12.375</v>
      </c>
      <c r="I705" s="239"/>
      <c r="J705" s="235"/>
      <c r="K705" s="235"/>
      <c r="L705" s="240"/>
      <c r="M705" s="241"/>
      <c r="N705" s="242"/>
      <c r="O705" s="242"/>
      <c r="P705" s="242"/>
      <c r="Q705" s="242"/>
      <c r="R705" s="242"/>
      <c r="S705" s="242"/>
      <c r="T705" s="243"/>
      <c r="U705" s="14"/>
      <c r="V705" s="14"/>
      <c r="W705" s="14"/>
      <c r="X705" s="14"/>
      <c r="Y705" s="14"/>
      <c r="Z705" s="14"/>
      <c r="AA705" s="14"/>
      <c r="AB705" s="14"/>
      <c r="AC705" s="14"/>
      <c r="AD705" s="14"/>
      <c r="AE705" s="14"/>
      <c r="AT705" s="244" t="s">
        <v>159</v>
      </c>
      <c r="AU705" s="244" t="s">
        <v>153</v>
      </c>
      <c r="AV705" s="14" t="s">
        <v>153</v>
      </c>
      <c r="AW705" s="14" t="s">
        <v>35</v>
      </c>
      <c r="AX705" s="14" t="s">
        <v>73</v>
      </c>
      <c r="AY705" s="244" t="s">
        <v>143</v>
      </c>
    </row>
    <row r="706" s="14" customFormat="1">
      <c r="A706" s="14"/>
      <c r="B706" s="234"/>
      <c r="C706" s="235"/>
      <c r="D706" s="218" t="s">
        <v>159</v>
      </c>
      <c r="E706" s="236" t="s">
        <v>19</v>
      </c>
      <c r="F706" s="237" t="s">
        <v>228</v>
      </c>
      <c r="G706" s="235"/>
      <c r="H706" s="238">
        <v>1.782</v>
      </c>
      <c r="I706" s="239"/>
      <c r="J706" s="235"/>
      <c r="K706" s="235"/>
      <c r="L706" s="240"/>
      <c r="M706" s="241"/>
      <c r="N706" s="242"/>
      <c r="O706" s="242"/>
      <c r="P706" s="242"/>
      <c r="Q706" s="242"/>
      <c r="R706" s="242"/>
      <c r="S706" s="242"/>
      <c r="T706" s="243"/>
      <c r="U706" s="14"/>
      <c r="V706" s="14"/>
      <c r="W706" s="14"/>
      <c r="X706" s="14"/>
      <c r="Y706" s="14"/>
      <c r="Z706" s="14"/>
      <c r="AA706" s="14"/>
      <c r="AB706" s="14"/>
      <c r="AC706" s="14"/>
      <c r="AD706" s="14"/>
      <c r="AE706" s="14"/>
      <c r="AT706" s="244" t="s">
        <v>159</v>
      </c>
      <c r="AU706" s="244" t="s">
        <v>153</v>
      </c>
      <c r="AV706" s="14" t="s">
        <v>153</v>
      </c>
      <c r="AW706" s="14" t="s">
        <v>35</v>
      </c>
      <c r="AX706" s="14" t="s">
        <v>73</v>
      </c>
      <c r="AY706" s="244" t="s">
        <v>143</v>
      </c>
    </row>
    <row r="707" s="14" customFormat="1">
      <c r="A707" s="14"/>
      <c r="B707" s="234"/>
      <c r="C707" s="235"/>
      <c r="D707" s="218" t="s">
        <v>159</v>
      </c>
      <c r="E707" s="236" t="s">
        <v>19</v>
      </c>
      <c r="F707" s="237" t="s">
        <v>229</v>
      </c>
      <c r="G707" s="235"/>
      <c r="H707" s="238">
        <v>3.8279999999999998</v>
      </c>
      <c r="I707" s="239"/>
      <c r="J707" s="235"/>
      <c r="K707" s="235"/>
      <c r="L707" s="240"/>
      <c r="M707" s="241"/>
      <c r="N707" s="242"/>
      <c r="O707" s="242"/>
      <c r="P707" s="242"/>
      <c r="Q707" s="242"/>
      <c r="R707" s="242"/>
      <c r="S707" s="242"/>
      <c r="T707" s="243"/>
      <c r="U707" s="14"/>
      <c r="V707" s="14"/>
      <c r="W707" s="14"/>
      <c r="X707" s="14"/>
      <c r="Y707" s="14"/>
      <c r="Z707" s="14"/>
      <c r="AA707" s="14"/>
      <c r="AB707" s="14"/>
      <c r="AC707" s="14"/>
      <c r="AD707" s="14"/>
      <c r="AE707" s="14"/>
      <c r="AT707" s="244" t="s">
        <v>159</v>
      </c>
      <c r="AU707" s="244" t="s">
        <v>153</v>
      </c>
      <c r="AV707" s="14" t="s">
        <v>153</v>
      </c>
      <c r="AW707" s="14" t="s">
        <v>35</v>
      </c>
      <c r="AX707" s="14" t="s">
        <v>73</v>
      </c>
      <c r="AY707" s="244" t="s">
        <v>143</v>
      </c>
    </row>
    <row r="708" s="14" customFormat="1">
      <c r="A708" s="14"/>
      <c r="B708" s="234"/>
      <c r="C708" s="235"/>
      <c r="D708" s="218" t="s">
        <v>159</v>
      </c>
      <c r="E708" s="236" t="s">
        <v>19</v>
      </c>
      <c r="F708" s="237" t="s">
        <v>230</v>
      </c>
      <c r="G708" s="235"/>
      <c r="H708" s="238">
        <v>0.98999999999999999</v>
      </c>
      <c r="I708" s="239"/>
      <c r="J708" s="235"/>
      <c r="K708" s="235"/>
      <c r="L708" s="240"/>
      <c r="M708" s="241"/>
      <c r="N708" s="242"/>
      <c r="O708" s="242"/>
      <c r="P708" s="242"/>
      <c r="Q708" s="242"/>
      <c r="R708" s="242"/>
      <c r="S708" s="242"/>
      <c r="T708" s="243"/>
      <c r="U708" s="14"/>
      <c r="V708" s="14"/>
      <c r="W708" s="14"/>
      <c r="X708" s="14"/>
      <c r="Y708" s="14"/>
      <c r="Z708" s="14"/>
      <c r="AA708" s="14"/>
      <c r="AB708" s="14"/>
      <c r="AC708" s="14"/>
      <c r="AD708" s="14"/>
      <c r="AE708" s="14"/>
      <c r="AT708" s="244" t="s">
        <v>159</v>
      </c>
      <c r="AU708" s="244" t="s">
        <v>153</v>
      </c>
      <c r="AV708" s="14" t="s">
        <v>153</v>
      </c>
      <c r="AW708" s="14" t="s">
        <v>35</v>
      </c>
      <c r="AX708" s="14" t="s">
        <v>73</v>
      </c>
      <c r="AY708" s="244" t="s">
        <v>143</v>
      </c>
    </row>
    <row r="709" s="13" customFormat="1">
      <c r="A709" s="13"/>
      <c r="B709" s="224"/>
      <c r="C709" s="225"/>
      <c r="D709" s="218" t="s">
        <v>159</v>
      </c>
      <c r="E709" s="226" t="s">
        <v>19</v>
      </c>
      <c r="F709" s="227" t="s">
        <v>231</v>
      </c>
      <c r="G709" s="225"/>
      <c r="H709" s="226" t="s">
        <v>19</v>
      </c>
      <c r="I709" s="228"/>
      <c r="J709" s="225"/>
      <c r="K709" s="225"/>
      <c r="L709" s="229"/>
      <c r="M709" s="230"/>
      <c r="N709" s="231"/>
      <c r="O709" s="231"/>
      <c r="P709" s="231"/>
      <c r="Q709" s="231"/>
      <c r="R709" s="231"/>
      <c r="S709" s="231"/>
      <c r="T709" s="232"/>
      <c r="U709" s="13"/>
      <c r="V709" s="13"/>
      <c r="W709" s="13"/>
      <c r="X709" s="13"/>
      <c r="Y709" s="13"/>
      <c r="Z709" s="13"/>
      <c r="AA709" s="13"/>
      <c r="AB709" s="13"/>
      <c r="AC709" s="13"/>
      <c r="AD709" s="13"/>
      <c r="AE709" s="13"/>
      <c r="AT709" s="233" t="s">
        <v>159</v>
      </c>
      <c r="AU709" s="233" t="s">
        <v>153</v>
      </c>
      <c r="AV709" s="13" t="s">
        <v>81</v>
      </c>
      <c r="AW709" s="13" t="s">
        <v>35</v>
      </c>
      <c r="AX709" s="13" t="s">
        <v>73</v>
      </c>
      <c r="AY709" s="233" t="s">
        <v>143</v>
      </c>
    </row>
    <row r="710" s="14" customFormat="1">
      <c r="A710" s="14"/>
      <c r="B710" s="234"/>
      <c r="C710" s="235"/>
      <c r="D710" s="218" t="s">
        <v>159</v>
      </c>
      <c r="E710" s="236" t="s">
        <v>19</v>
      </c>
      <c r="F710" s="237" t="s">
        <v>232</v>
      </c>
      <c r="G710" s="235"/>
      <c r="H710" s="238">
        <v>8.0500000000000007</v>
      </c>
      <c r="I710" s="239"/>
      <c r="J710" s="235"/>
      <c r="K710" s="235"/>
      <c r="L710" s="240"/>
      <c r="M710" s="241"/>
      <c r="N710" s="242"/>
      <c r="O710" s="242"/>
      <c r="P710" s="242"/>
      <c r="Q710" s="242"/>
      <c r="R710" s="242"/>
      <c r="S710" s="242"/>
      <c r="T710" s="243"/>
      <c r="U710" s="14"/>
      <c r="V710" s="14"/>
      <c r="W710" s="14"/>
      <c r="X710" s="14"/>
      <c r="Y710" s="14"/>
      <c r="Z710" s="14"/>
      <c r="AA710" s="14"/>
      <c r="AB710" s="14"/>
      <c r="AC710" s="14"/>
      <c r="AD710" s="14"/>
      <c r="AE710" s="14"/>
      <c r="AT710" s="244" t="s">
        <v>159</v>
      </c>
      <c r="AU710" s="244" t="s">
        <v>153</v>
      </c>
      <c r="AV710" s="14" t="s">
        <v>153</v>
      </c>
      <c r="AW710" s="14" t="s">
        <v>35</v>
      </c>
      <c r="AX710" s="14" t="s">
        <v>73</v>
      </c>
      <c r="AY710" s="244" t="s">
        <v>143</v>
      </c>
    </row>
    <row r="711" s="13" customFormat="1">
      <c r="A711" s="13"/>
      <c r="B711" s="224"/>
      <c r="C711" s="225"/>
      <c r="D711" s="218" t="s">
        <v>159</v>
      </c>
      <c r="E711" s="226" t="s">
        <v>19</v>
      </c>
      <c r="F711" s="227" t="s">
        <v>233</v>
      </c>
      <c r="G711" s="225"/>
      <c r="H711" s="226" t="s">
        <v>19</v>
      </c>
      <c r="I711" s="228"/>
      <c r="J711" s="225"/>
      <c r="K711" s="225"/>
      <c r="L711" s="229"/>
      <c r="M711" s="230"/>
      <c r="N711" s="231"/>
      <c r="O711" s="231"/>
      <c r="P711" s="231"/>
      <c r="Q711" s="231"/>
      <c r="R711" s="231"/>
      <c r="S711" s="231"/>
      <c r="T711" s="232"/>
      <c r="U711" s="13"/>
      <c r="V711" s="13"/>
      <c r="W711" s="13"/>
      <c r="X711" s="13"/>
      <c r="Y711" s="13"/>
      <c r="Z711" s="13"/>
      <c r="AA711" s="13"/>
      <c r="AB711" s="13"/>
      <c r="AC711" s="13"/>
      <c r="AD711" s="13"/>
      <c r="AE711" s="13"/>
      <c r="AT711" s="233" t="s">
        <v>159</v>
      </c>
      <c r="AU711" s="233" t="s">
        <v>153</v>
      </c>
      <c r="AV711" s="13" t="s">
        <v>81</v>
      </c>
      <c r="AW711" s="13" t="s">
        <v>35</v>
      </c>
      <c r="AX711" s="13" t="s">
        <v>73</v>
      </c>
      <c r="AY711" s="233" t="s">
        <v>143</v>
      </c>
    </row>
    <row r="712" s="13" customFormat="1">
      <c r="A712" s="13"/>
      <c r="B712" s="224"/>
      <c r="C712" s="225"/>
      <c r="D712" s="218" t="s">
        <v>159</v>
      </c>
      <c r="E712" s="226" t="s">
        <v>19</v>
      </c>
      <c r="F712" s="227" t="s">
        <v>210</v>
      </c>
      <c r="G712" s="225"/>
      <c r="H712" s="226" t="s">
        <v>19</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159</v>
      </c>
      <c r="AU712" s="233" t="s">
        <v>153</v>
      </c>
      <c r="AV712" s="13" t="s">
        <v>81</v>
      </c>
      <c r="AW712" s="13" t="s">
        <v>35</v>
      </c>
      <c r="AX712" s="13" t="s">
        <v>73</v>
      </c>
      <c r="AY712" s="233" t="s">
        <v>143</v>
      </c>
    </row>
    <row r="713" s="14" customFormat="1">
      <c r="A713" s="14"/>
      <c r="B713" s="234"/>
      <c r="C713" s="235"/>
      <c r="D713" s="218" t="s">
        <v>159</v>
      </c>
      <c r="E713" s="236" t="s">
        <v>19</v>
      </c>
      <c r="F713" s="237" t="s">
        <v>234</v>
      </c>
      <c r="G713" s="235"/>
      <c r="H713" s="238">
        <v>4.4550000000000001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159</v>
      </c>
      <c r="AU713" s="244" t="s">
        <v>153</v>
      </c>
      <c r="AV713" s="14" t="s">
        <v>153</v>
      </c>
      <c r="AW713" s="14" t="s">
        <v>35</v>
      </c>
      <c r="AX713" s="14" t="s">
        <v>73</v>
      </c>
      <c r="AY713" s="244" t="s">
        <v>143</v>
      </c>
    </row>
    <row r="714" s="14" customFormat="1">
      <c r="A714" s="14"/>
      <c r="B714" s="234"/>
      <c r="C714" s="235"/>
      <c r="D714" s="218" t="s">
        <v>159</v>
      </c>
      <c r="E714" s="236" t="s">
        <v>19</v>
      </c>
      <c r="F714" s="237" t="s">
        <v>235</v>
      </c>
      <c r="G714" s="235"/>
      <c r="H714" s="238">
        <v>2.9700000000000002</v>
      </c>
      <c r="I714" s="239"/>
      <c r="J714" s="235"/>
      <c r="K714" s="235"/>
      <c r="L714" s="240"/>
      <c r="M714" s="241"/>
      <c r="N714" s="242"/>
      <c r="O714" s="242"/>
      <c r="P714" s="242"/>
      <c r="Q714" s="242"/>
      <c r="R714" s="242"/>
      <c r="S714" s="242"/>
      <c r="T714" s="243"/>
      <c r="U714" s="14"/>
      <c r="V714" s="14"/>
      <c r="W714" s="14"/>
      <c r="X714" s="14"/>
      <c r="Y714" s="14"/>
      <c r="Z714" s="14"/>
      <c r="AA714" s="14"/>
      <c r="AB714" s="14"/>
      <c r="AC714" s="14"/>
      <c r="AD714" s="14"/>
      <c r="AE714" s="14"/>
      <c r="AT714" s="244" t="s">
        <v>159</v>
      </c>
      <c r="AU714" s="244" t="s">
        <v>153</v>
      </c>
      <c r="AV714" s="14" t="s">
        <v>153</v>
      </c>
      <c r="AW714" s="14" t="s">
        <v>35</v>
      </c>
      <c r="AX714" s="14" t="s">
        <v>73</v>
      </c>
      <c r="AY714" s="244" t="s">
        <v>143</v>
      </c>
    </row>
    <row r="715" s="14" customFormat="1">
      <c r="A715" s="14"/>
      <c r="B715" s="234"/>
      <c r="C715" s="235"/>
      <c r="D715" s="218" t="s">
        <v>159</v>
      </c>
      <c r="E715" s="236" t="s">
        <v>19</v>
      </c>
      <c r="F715" s="237" t="s">
        <v>236</v>
      </c>
      <c r="G715" s="235"/>
      <c r="H715" s="238">
        <v>2.4750000000000001</v>
      </c>
      <c r="I715" s="239"/>
      <c r="J715" s="235"/>
      <c r="K715" s="235"/>
      <c r="L715" s="240"/>
      <c r="M715" s="241"/>
      <c r="N715" s="242"/>
      <c r="O715" s="242"/>
      <c r="P715" s="242"/>
      <c r="Q715" s="242"/>
      <c r="R715" s="242"/>
      <c r="S715" s="242"/>
      <c r="T715" s="243"/>
      <c r="U715" s="14"/>
      <c r="V715" s="14"/>
      <c r="W715" s="14"/>
      <c r="X715" s="14"/>
      <c r="Y715" s="14"/>
      <c r="Z715" s="14"/>
      <c r="AA715" s="14"/>
      <c r="AB715" s="14"/>
      <c r="AC715" s="14"/>
      <c r="AD715" s="14"/>
      <c r="AE715" s="14"/>
      <c r="AT715" s="244" t="s">
        <v>159</v>
      </c>
      <c r="AU715" s="244" t="s">
        <v>153</v>
      </c>
      <c r="AV715" s="14" t="s">
        <v>153</v>
      </c>
      <c r="AW715" s="14" t="s">
        <v>35</v>
      </c>
      <c r="AX715" s="14" t="s">
        <v>73</v>
      </c>
      <c r="AY715" s="244" t="s">
        <v>143</v>
      </c>
    </row>
    <row r="716" s="14" customFormat="1">
      <c r="A716" s="14"/>
      <c r="B716" s="234"/>
      <c r="C716" s="235"/>
      <c r="D716" s="218" t="s">
        <v>159</v>
      </c>
      <c r="E716" s="236" t="s">
        <v>19</v>
      </c>
      <c r="F716" s="237" t="s">
        <v>237</v>
      </c>
      <c r="G716" s="235"/>
      <c r="H716" s="238">
        <v>0.59399999999999997</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159</v>
      </c>
      <c r="AU716" s="244" t="s">
        <v>153</v>
      </c>
      <c r="AV716" s="14" t="s">
        <v>153</v>
      </c>
      <c r="AW716" s="14" t="s">
        <v>35</v>
      </c>
      <c r="AX716" s="14" t="s">
        <v>73</v>
      </c>
      <c r="AY716" s="244" t="s">
        <v>143</v>
      </c>
    </row>
    <row r="717" s="14" customFormat="1">
      <c r="A717" s="14"/>
      <c r="B717" s="234"/>
      <c r="C717" s="235"/>
      <c r="D717" s="218" t="s">
        <v>159</v>
      </c>
      <c r="E717" s="236" t="s">
        <v>19</v>
      </c>
      <c r="F717" s="237" t="s">
        <v>238</v>
      </c>
      <c r="G717" s="235"/>
      <c r="H717" s="238">
        <v>0.79200000000000004</v>
      </c>
      <c r="I717" s="239"/>
      <c r="J717" s="235"/>
      <c r="K717" s="235"/>
      <c r="L717" s="240"/>
      <c r="M717" s="241"/>
      <c r="N717" s="242"/>
      <c r="O717" s="242"/>
      <c r="P717" s="242"/>
      <c r="Q717" s="242"/>
      <c r="R717" s="242"/>
      <c r="S717" s="242"/>
      <c r="T717" s="243"/>
      <c r="U717" s="14"/>
      <c r="V717" s="14"/>
      <c r="W717" s="14"/>
      <c r="X717" s="14"/>
      <c r="Y717" s="14"/>
      <c r="Z717" s="14"/>
      <c r="AA717" s="14"/>
      <c r="AB717" s="14"/>
      <c r="AC717" s="14"/>
      <c r="AD717" s="14"/>
      <c r="AE717" s="14"/>
      <c r="AT717" s="244" t="s">
        <v>159</v>
      </c>
      <c r="AU717" s="244" t="s">
        <v>153</v>
      </c>
      <c r="AV717" s="14" t="s">
        <v>153</v>
      </c>
      <c r="AW717" s="14" t="s">
        <v>35</v>
      </c>
      <c r="AX717" s="14" t="s">
        <v>73</v>
      </c>
      <c r="AY717" s="244" t="s">
        <v>143</v>
      </c>
    </row>
    <row r="718" s="14" customFormat="1">
      <c r="A718" s="14"/>
      <c r="B718" s="234"/>
      <c r="C718" s="235"/>
      <c r="D718" s="218" t="s">
        <v>159</v>
      </c>
      <c r="E718" s="236" t="s">
        <v>19</v>
      </c>
      <c r="F718" s="237" t="s">
        <v>239</v>
      </c>
      <c r="G718" s="235"/>
      <c r="H718" s="238">
        <v>0.495</v>
      </c>
      <c r="I718" s="239"/>
      <c r="J718" s="235"/>
      <c r="K718" s="235"/>
      <c r="L718" s="240"/>
      <c r="M718" s="241"/>
      <c r="N718" s="242"/>
      <c r="O718" s="242"/>
      <c r="P718" s="242"/>
      <c r="Q718" s="242"/>
      <c r="R718" s="242"/>
      <c r="S718" s="242"/>
      <c r="T718" s="243"/>
      <c r="U718" s="14"/>
      <c r="V718" s="14"/>
      <c r="W718" s="14"/>
      <c r="X718" s="14"/>
      <c r="Y718" s="14"/>
      <c r="Z718" s="14"/>
      <c r="AA718" s="14"/>
      <c r="AB718" s="14"/>
      <c r="AC718" s="14"/>
      <c r="AD718" s="14"/>
      <c r="AE718" s="14"/>
      <c r="AT718" s="244" t="s">
        <v>159</v>
      </c>
      <c r="AU718" s="244" t="s">
        <v>153</v>
      </c>
      <c r="AV718" s="14" t="s">
        <v>153</v>
      </c>
      <c r="AW718" s="14" t="s">
        <v>35</v>
      </c>
      <c r="AX718" s="14" t="s">
        <v>73</v>
      </c>
      <c r="AY718" s="244" t="s">
        <v>143</v>
      </c>
    </row>
    <row r="719" s="13" customFormat="1">
      <c r="A719" s="13"/>
      <c r="B719" s="224"/>
      <c r="C719" s="225"/>
      <c r="D719" s="218" t="s">
        <v>159</v>
      </c>
      <c r="E719" s="226" t="s">
        <v>19</v>
      </c>
      <c r="F719" s="227" t="s">
        <v>240</v>
      </c>
      <c r="G719" s="225"/>
      <c r="H719" s="226" t="s">
        <v>19</v>
      </c>
      <c r="I719" s="228"/>
      <c r="J719" s="225"/>
      <c r="K719" s="225"/>
      <c r="L719" s="229"/>
      <c r="M719" s="230"/>
      <c r="N719" s="231"/>
      <c r="O719" s="231"/>
      <c r="P719" s="231"/>
      <c r="Q719" s="231"/>
      <c r="R719" s="231"/>
      <c r="S719" s="231"/>
      <c r="T719" s="232"/>
      <c r="U719" s="13"/>
      <c r="V719" s="13"/>
      <c r="W719" s="13"/>
      <c r="X719" s="13"/>
      <c r="Y719" s="13"/>
      <c r="Z719" s="13"/>
      <c r="AA719" s="13"/>
      <c r="AB719" s="13"/>
      <c r="AC719" s="13"/>
      <c r="AD719" s="13"/>
      <c r="AE719" s="13"/>
      <c r="AT719" s="233" t="s">
        <v>159</v>
      </c>
      <c r="AU719" s="233" t="s">
        <v>153</v>
      </c>
      <c r="AV719" s="13" t="s">
        <v>81</v>
      </c>
      <c r="AW719" s="13" t="s">
        <v>35</v>
      </c>
      <c r="AX719" s="13" t="s">
        <v>73</v>
      </c>
      <c r="AY719" s="233" t="s">
        <v>143</v>
      </c>
    </row>
    <row r="720" s="14" customFormat="1">
      <c r="A720" s="14"/>
      <c r="B720" s="234"/>
      <c r="C720" s="235"/>
      <c r="D720" s="218" t="s">
        <v>159</v>
      </c>
      <c r="E720" s="236" t="s">
        <v>19</v>
      </c>
      <c r="F720" s="237" t="s">
        <v>241</v>
      </c>
      <c r="G720" s="235"/>
      <c r="H720" s="238">
        <v>1.617</v>
      </c>
      <c r="I720" s="239"/>
      <c r="J720" s="235"/>
      <c r="K720" s="235"/>
      <c r="L720" s="240"/>
      <c r="M720" s="241"/>
      <c r="N720" s="242"/>
      <c r="O720" s="242"/>
      <c r="P720" s="242"/>
      <c r="Q720" s="242"/>
      <c r="R720" s="242"/>
      <c r="S720" s="242"/>
      <c r="T720" s="243"/>
      <c r="U720" s="14"/>
      <c r="V720" s="14"/>
      <c r="W720" s="14"/>
      <c r="X720" s="14"/>
      <c r="Y720" s="14"/>
      <c r="Z720" s="14"/>
      <c r="AA720" s="14"/>
      <c r="AB720" s="14"/>
      <c r="AC720" s="14"/>
      <c r="AD720" s="14"/>
      <c r="AE720" s="14"/>
      <c r="AT720" s="244" t="s">
        <v>159</v>
      </c>
      <c r="AU720" s="244" t="s">
        <v>153</v>
      </c>
      <c r="AV720" s="14" t="s">
        <v>153</v>
      </c>
      <c r="AW720" s="14" t="s">
        <v>35</v>
      </c>
      <c r="AX720" s="14" t="s">
        <v>73</v>
      </c>
      <c r="AY720" s="244" t="s">
        <v>143</v>
      </c>
    </row>
    <row r="721" s="15" customFormat="1">
      <c r="A721" s="15"/>
      <c r="B721" s="245"/>
      <c r="C721" s="246"/>
      <c r="D721" s="218" t="s">
        <v>159</v>
      </c>
      <c r="E721" s="247" t="s">
        <v>19</v>
      </c>
      <c r="F721" s="248" t="s">
        <v>179</v>
      </c>
      <c r="G721" s="246"/>
      <c r="H721" s="249">
        <v>385.63800000000003</v>
      </c>
      <c r="I721" s="250"/>
      <c r="J721" s="246"/>
      <c r="K721" s="246"/>
      <c r="L721" s="251"/>
      <c r="M721" s="252"/>
      <c r="N721" s="253"/>
      <c r="O721" s="253"/>
      <c r="P721" s="253"/>
      <c r="Q721" s="253"/>
      <c r="R721" s="253"/>
      <c r="S721" s="253"/>
      <c r="T721" s="254"/>
      <c r="U721" s="15"/>
      <c r="V721" s="15"/>
      <c r="W721" s="15"/>
      <c r="X721" s="15"/>
      <c r="Y721" s="15"/>
      <c r="Z721" s="15"/>
      <c r="AA721" s="15"/>
      <c r="AB721" s="15"/>
      <c r="AC721" s="15"/>
      <c r="AD721" s="15"/>
      <c r="AE721" s="15"/>
      <c r="AT721" s="255" t="s">
        <v>159</v>
      </c>
      <c r="AU721" s="255" t="s">
        <v>153</v>
      </c>
      <c r="AV721" s="15" t="s">
        <v>152</v>
      </c>
      <c r="AW721" s="15" t="s">
        <v>35</v>
      </c>
      <c r="AX721" s="15" t="s">
        <v>81</v>
      </c>
      <c r="AY721" s="255" t="s">
        <v>143</v>
      </c>
    </row>
    <row r="722" s="12" customFormat="1" ht="20.88" customHeight="1">
      <c r="A722" s="12"/>
      <c r="B722" s="189"/>
      <c r="C722" s="190"/>
      <c r="D722" s="191" t="s">
        <v>72</v>
      </c>
      <c r="E722" s="203" t="s">
        <v>521</v>
      </c>
      <c r="F722" s="203" t="s">
        <v>522</v>
      </c>
      <c r="G722" s="190"/>
      <c r="H722" s="190"/>
      <c r="I722" s="193"/>
      <c r="J722" s="204">
        <f>BK722</f>
        <v>0</v>
      </c>
      <c r="K722" s="190"/>
      <c r="L722" s="195"/>
      <c r="M722" s="196"/>
      <c r="N722" s="197"/>
      <c r="O722" s="197"/>
      <c r="P722" s="198">
        <f>SUM(P723:P757)</f>
        <v>0</v>
      </c>
      <c r="Q722" s="197"/>
      <c r="R722" s="198">
        <f>SUM(R723:R757)</f>
        <v>0</v>
      </c>
      <c r="S722" s="197"/>
      <c r="T722" s="199">
        <f>SUM(T723:T757)</f>
        <v>0</v>
      </c>
      <c r="U722" s="12"/>
      <c r="V722" s="12"/>
      <c r="W722" s="12"/>
      <c r="X722" s="12"/>
      <c r="Y722" s="12"/>
      <c r="Z722" s="12"/>
      <c r="AA722" s="12"/>
      <c r="AB722" s="12"/>
      <c r="AC722" s="12"/>
      <c r="AD722" s="12"/>
      <c r="AE722" s="12"/>
      <c r="AR722" s="200" t="s">
        <v>81</v>
      </c>
      <c r="AT722" s="201" t="s">
        <v>72</v>
      </c>
      <c r="AU722" s="201" t="s">
        <v>153</v>
      </c>
      <c r="AY722" s="200" t="s">
        <v>143</v>
      </c>
      <c r="BK722" s="202">
        <f>SUM(BK723:BK757)</f>
        <v>0</v>
      </c>
    </row>
    <row r="723" s="2" customFormat="1" ht="24.15" customHeight="1">
      <c r="A723" s="39"/>
      <c r="B723" s="40"/>
      <c r="C723" s="205" t="s">
        <v>523</v>
      </c>
      <c r="D723" s="205" t="s">
        <v>147</v>
      </c>
      <c r="E723" s="206" t="s">
        <v>524</v>
      </c>
      <c r="F723" s="207" t="s">
        <v>525</v>
      </c>
      <c r="G723" s="208" t="s">
        <v>150</v>
      </c>
      <c r="H723" s="209">
        <v>414</v>
      </c>
      <c r="I723" s="210"/>
      <c r="J723" s="211">
        <f>ROUND(I723*H723,2)</f>
        <v>0</v>
      </c>
      <c r="K723" s="207" t="s">
        <v>151</v>
      </c>
      <c r="L723" s="45"/>
      <c r="M723" s="212" t="s">
        <v>19</v>
      </c>
      <c r="N723" s="213" t="s">
        <v>45</v>
      </c>
      <c r="O723" s="85"/>
      <c r="P723" s="214">
        <f>O723*H723</f>
        <v>0</v>
      </c>
      <c r="Q723" s="214">
        <v>0</v>
      </c>
      <c r="R723" s="214">
        <f>Q723*H723</f>
        <v>0</v>
      </c>
      <c r="S723" s="214">
        <v>0</v>
      </c>
      <c r="T723" s="215">
        <f>S723*H723</f>
        <v>0</v>
      </c>
      <c r="U723" s="39"/>
      <c r="V723" s="39"/>
      <c r="W723" s="39"/>
      <c r="X723" s="39"/>
      <c r="Y723" s="39"/>
      <c r="Z723" s="39"/>
      <c r="AA723" s="39"/>
      <c r="AB723" s="39"/>
      <c r="AC723" s="39"/>
      <c r="AD723" s="39"/>
      <c r="AE723" s="39"/>
      <c r="AR723" s="216" t="s">
        <v>152</v>
      </c>
      <c r="AT723" s="216" t="s">
        <v>147</v>
      </c>
      <c r="AU723" s="216" t="s">
        <v>185</v>
      </c>
      <c r="AY723" s="18" t="s">
        <v>143</v>
      </c>
      <c r="BE723" s="217">
        <f>IF(N723="základní",J723,0)</f>
        <v>0</v>
      </c>
      <c r="BF723" s="217">
        <f>IF(N723="snížená",J723,0)</f>
        <v>0</v>
      </c>
      <c r="BG723" s="217">
        <f>IF(N723="zákl. přenesená",J723,0)</f>
        <v>0</v>
      </c>
      <c r="BH723" s="217">
        <f>IF(N723="sníž. přenesená",J723,0)</f>
        <v>0</v>
      </c>
      <c r="BI723" s="217">
        <f>IF(N723="nulová",J723,0)</f>
        <v>0</v>
      </c>
      <c r="BJ723" s="18" t="s">
        <v>153</v>
      </c>
      <c r="BK723" s="217">
        <f>ROUND(I723*H723,2)</f>
        <v>0</v>
      </c>
      <c r="BL723" s="18" t="s">
        <v>152</v>
      </c>
      <c r="BM723" s="216" t="s">
        <v>526</v>
      </c>
    </row>
    <row r="724" s="2" customFormat="1">
      <c r="A724" s="39"/>
      <c r="B724" s="40"/>
      <c r="C724" s="41"/>
      <c r="D724" s="218" t="s">
        <v>155</v>
      </c>
      <c r="E724" s="41"/>
      <c r="F724" s="219" t="s">
        <v>527</v>
      </c>
      <c r="G724" s="41"/>
      <c r="H724" s="41"/>
      <c r="I724" s="220"/>
      <c r="J724" s="41"/>
      <c r="K724" s="41"/>
      <c r="L724" s="45"/>
      <c r="M724" s="221"/>
      <c r="N724" s="222"/>
      <c r="O724" s="85"/>
      <c r="P724" s="85"/>
      <c r="Q724" s="85"/>
      <c r="R724" s="85"/>
      <c r="S724" s="85"/>
      <c r="T724" s="86"/>
      <c r="U724" s="39"/>
      <c r="V724" s="39"/>
      <c r="W724" s="39"/>
      <c r="X724" s="39"/>
      <c r="Y724" s="39"/>
      <c r="Z724" s="39"/>
      <c r="AA724" s="39"/>
      <c r="AB724" s="39"/>
      <c r="AC724" s="39"/>
      <c r="AD724" s="39"/>
      <c r="AE724" s="39"/>
      <c r="AT724" s="18" t="s">
        <v>155</v>
      </c>
      <c r="AU724" s="18" t="s">
        <v>185</v>
      </c>
    </row>
    <row r="725" s="2" customFormat="1">
      <c r="A725" s="39"/>
      <c r="B725" s="40"/>
      <c r="C725" s="41"/>
      <c r="D725" s="218" t="s">
        <v>157</v>
      </c>
      <c r="E725" s="41"/>
      <c r="F725" s="223" t="s">
        <v>528</v>
      </c>
      <c r="G725" s="41"/>
      <c r="H725" s="41"/>
      <c r="I725" s="220"/>
      <c r="J725" s="41"/>
      <c r="K725" s="41"/>
      <c r="L725" s="45"/>
      <c r="M725" s="221"/>
      <c r="N725" s="222"/>
      <c r="O725" s="85"/>
      <c r="P725" s="85"/>
      <c r="Q725" s="85"/>
      <c r="R725" s="85"/>
      <c r="S725" s="85"/>
      <c r="T725" s="86"/>
      <c r="U725" s="39"/>
      <c r="V725" s="39"/>
      <c r="W725" s="39"/>
      <c r="X725" s="39"/>
      <c r="Y725" s="39"/>
      <c r="Z725" s="39"/>
      <c r="AA725" s="39"/>
      <c r="AB725" s="39"/>
      <c r="AC725" s="39"/>
      <c r="AD725" s="39"/>
      <c r="AE725" s="39"/>
      <c r="AT725" s="18" t="s">
        <v>157</v>
      </c>
      <c r="AU725" s="18" t="s">
        <v>185</v>
      </c>
    </row>
    <row r="726" s="14" customFormat="1">
      <c r="A726" s="14"/>
      <c r="B726" s="234"/>
      <c r="C726" s="235"/>
      <c r="D726" s="218" t="s">
        <v>159</v>
      </c>
      <c r="E726" s="236" t="s">
        <v>19</v>
      </c>
      <c r="F726" s="237" t="s">
        <v>529</v>
      </c>
      <c r="G726" s="235"/>
      <c r="H726" s="238">
        <v>414</v>
      </c>
      <c r="I726" s="239"/>
      <c r="J726" s="235"/>
      <c r="K726" s="235"/>
      <c r="L726" s="240"/>
      <c r="M726" s="241"/>
      <c r="N726" s="242"/>
      <c r="O726" s="242"/>
      <c r="P726" s="242"/>
      <c r="Q726" s="242"/>
      <c r="R726" s="242"/>
      <c r="S726" s="242"/>
      <c r="T726" s="243"/>
      <c r="U726" s="14"/>
      <c r="V726" s="14"/>
      <c r="W726" s="14"/>
      <c r="X726" s="14"/>
      <c r="Y726" s="14"/>
      <c r="Z726" s="14"/>
      <c r="AA726" s="14"/>
      <c r="AB726" s="14"/>
      <c r="AC726" s="14"/>
      <c r="AD726" s="14"/>
      <c r="AE726" s="14"/>
      <c r="AT726" s="244" t="s">
        <v>159</v>
      </c>
      <c r="AU726" s="244" t="s">
        <v>185</v>
      </c>
      <c r="AV726" s="14" t="s">
        <v>153</v>
      </c>
      <c r="AW726" s="14" t="s">
        <v>35</v>
      </c>
      <c r="AX726" s="14" t="s">
        <v>81</v>
      </c>
      <c r="AY726" s="244" t="s">
        <v>143</v>
      </c>
    </row>
    <row r="727" s="2" customFormat="1" ht="24.15" customHeight="1">
      <c r="A727" s="39"/>
      <c r="B727" s="40"/>
      <c r="C727" s="205" t="s">
        <v>530</v>
      </c>
      <c r="D727" s="205" t="s">
        <v>147</v>
      </c>
      <c r="E727" s="206" t="s">
        <v>531</v>
      </c>
      <c r="F727" s="207" t="s">
        <v>532</v>
      </c>
      <c r="G727" s="208" t="s">
        <v>150</v>
      </c>
      <c r="H727" s="209">
        <v>24840</v>
      </c>
      <c r="I727" s="210"/>
      <c r="J727" s="211">
        <f>ROUND(I727*H727,2)</f>
        <v>0</v>
      </c>
      <c r="K727" s="207" t="s">
        <v>151</v>
      </c>
      <c r="L727" s="45"/>
      <c r="M727" s="212" t="s">
        <v>19</v>
      </c>
      <c r="N727" s="213" t="s">
        <v>45</v>
      </c>
      <c r="O727" s="85"/>
      <c r="P727" s="214">
        <f>O727*H727</f>
        <v>0</v>
      </c>
      <c r="Q727" s="214">
        <v>0</v>
      </c>
      <c r="R727" s="214">
        <f>Q727*H727</f>
        <v>0</v>
      </c>
      <c r="S727" s="214">
        <v>0</v>
      </c>
      <c r="T727" s="215">
        <f>S727*H727</f>
        <v>0</v>
      </c>
      <c r="U727" s="39"/>
      <c r="V727" s="39"/>
      <c r="W727" s="39"/>
      <c r="X727" s="39"/>
      <c r="Y727" s="39"/>
      <c r="Z727" s="39"/>
      <c r="AA727" s="39"/>
      <c r="AB727" s="39"/>
      <c r="AC727" s="39"/>
      <c r="AD727" s="39"/>
      <c r="AE727" s="39"/>
      <c r="AR727" s="216" t="s">
        <v>152</v>
      </c>
      <c r="AT727" s="216" t="s">
        <v>147</v>
      </c>
      <c r="AU727" s="216" t="s">
        <v>185</v>
      </c>
      <c r="AY727" s="18" t="s">
        <v>143</v>
      </c>
      <c r="BE727" s="217">
        <f>IF(N727="základní",J727,0)</f>
        <v>0</v>
      </c>
      <c r="BF727" s="217">
        <f>IF(N727="snížená",J727,0)</f>
        <v>0</v>
      </c>
      <c r="BG727" s="217">
        <f>IF(N727="zákl. přenesená",J727,0)</f>
        <v>0</v>
      </c>
      <c r="BH727" s="217">
        <f>IF(N727="sníž. přenesená",J727,0)</f>
        <v>0</v>
      </c>
      <c r="BI727" s="217">
        <f>IF(N727="nulová",J727,0)</f>
        <v>0</v>
      </c>
      <c r="BJ727" s="18" t="s">
        <v>153</v>
      </c>
      <c r="BK727" s="217">
        <f>ROUND(I727*H727,2)</f>
        <v>0</v>
      </c>
      <c r="BL727" s="18" t="s">
        <v>152</v>
      </c>
      <c r="BM727" s="216" t="s">
        <v>533</v>
      </c>
    </row>
    <row r="728" s="2" customFormat="1">
      <c r="A728" s="39"/>
      <c r="B728" s="40"/>
      <c r="C728" s="41"/>
      <c r="D728" s="218" t="s">
        <v>155</v>
      </c>
      <c r="E728" s="41"/>
      <c r="F728" s="219" t="s">
        <v>534</v>
      </c>
      <c r="G728" s="41"/>
      <c r="H728" s="41"/>
      <c r="I728" s="220"/>
      <c r="J728" s="41"/>
      <c r="K728" s="41"/>
      <c r="L728" s="45"/>
      <c r="M728" s="221"/>
      <c r="N728" s="222"/>
      <c r="O728" s="85"/>
      <c r="P728" s="85"/>
      <c r="Q728" s="85"/>
      <c r="R728" s="85"/>
      <c r="S728" s="85"/>
      <c r="T728" s="86"/>
      <c r="U728" s="39"/>
      <c r="V728" s="39"/>
      <c r="W728" s="39"/>
      <c r="X728" s="39"/>
      <c r="Y728" s="39"/>
      <c r="Z728" s="39"/>
      <c r="AA728" s="39"/>
      <c r="AB728" s="39"/>
      <c r="AC728" s="39"/>
      <c r="AD728" s="39"/>
      <c r="AE728" s="39"/>
      <c r="AT728" s="18" t="s">
        <v>155</v>
      </c>
      <c r="AU728" s="18" t="s">
        <v>185</v>
      </c>
    </row>
    <row r="729" s="2" customFormat="1">
      <c r="A729" s="39"/>
      <c r="B729" s="40"/>
      <c r="C729" s="41"/>
      <c r="D729" s="218" t="s">
        <v>157</v>
      </c>
      <c r="E729" s="41"/>
      <c r="F729" s="223" t="s">
        <v>528</v>
      </c>
      <c r="G729" s="41"/>
      <c r="H729" s="41"/>
      <c r="I729" s="220"/>
      <c r="J729" s="41"/>
      <c r="K729" s="41"/>
      <c r="L729" s="45"/>
      <c r="M729" s="221"/>
      <c r="N729" s="222"/>
      <c r="O729" s="85"/>
      <c r="P729" s="85"/>
      <c r="Q729" s="85"/>
      <c r="R729" s="85"/>
      <c r="S729" s="85"/>
      <c r="T729" s="86"/>
      <c r="U729" s="39"/>
      <c r="V729" s="39"/>
      <c r="W729" s="39"/>
      <c r="X729" s="39"/>
      <c r="Y729" s="39"/>
      <c r="Z729" s="39"/>
      <c r="AA729" s="39"/>
      <c r="AB729" s="39"/>
      <c r="AC729" s="39"/>
      <c r="AD729" s="39"/>
      <c r="AE729" s="39"/>
      <c r="AT729" s="18" t="s">
        <v>157</v>
      </c>
      <c r="AU729" s="18" t="s">
        <v>185</v>
      </c>
    </row>
    <row r="730" s="14" customFormat="1">
      <c r="A730" s="14"/>
      <c r="B730" s="234"/>
      <c r="C730" s="235"/>
      <c r="D730" s="218" t="s">
        <v>159</v>
      </c>
      <c r="E730" s="236" t="s">
        <v>19</v>
      </c>
      <c r="F730" s="237" t="s">
        <v>529</v>
      </c>
      <c r="G730" s="235"/>
      <c r="H730" s="238">
        <v>414</v>
      </c>
      <c r="I730" s="239"/>
      <c r="J730" s="235"/>
      <c r="K730" s="235"/>
      <c r="L730" s="240"/>
      <c r="M730" s="241"/>
      <c r="N730" s="242"/>
      <c r="O730" s="242"/>
      <c r="P730" s="242"/>
      <c r="Q730" s="242"/>
      <c r="R730" s="242"/>
      <c r="S730" s="242"/>
      <c r="T730" s="243"/>
      <c r="U730" s="14"/>
      <c r="V730" s="14"/>
      <c r="W730" s="14"/>
      <c r="X730" s="14"/>
      <c r="Y730" s="14"/>
      <c r="Z730" s="14"/>
      <c r="AA730" s="14"/>
      <c r="AB730" s="14"/>
      <c r="AC730" s="14"/>
      <c r="AD730" s="14"/>
      <c r="AE730" s="14"/>
      <c r="AT730" s="244" t="s">
        <v>159</v>
      </c>
      <c r="AU730" s="244" t="s">
        <v>185</v>
      </c>
      <c r="AV730" s="14" t="s">
        <v>153</v>
      </c>
      <c r="AW730" s="14" t="s">
        <v>35</v>
      </c>
      <c r="AX730" s="14" t="s">
        <v>81</v>
      </c>
      <c r="AY730" s="244" t="s">
        <v>143</v>
      </c>
    </row>
    <row r="731" s="14" customFormat="1">
      <c r="A731" s="14"/>
      <c r="B731" s="234"/>
      <c r="C731" s="235"/>
      <c r="D731" s="218" t="s">
        <v>159</v>
      </c>
      <c r="E731" s="235"/>
      <c r="F731" s="237" t="s">
        <v>535</v>
      </c>
      <c r="G731" s="235"/>
      <c r="H731" s="238">
        <v>24840</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159</v>
      </c>
      <c r="AU731" s="244" t="s">
        <v>185</v>
      </c>
      <c r="AV731" s="14" t="s">
        <v>153</v>
      </c>
      <c r="AW731" s="14" t="s">
        <v>4</v>
      </c>
      <c r="AX731" s="14" t="s">
        <v>81</v>
      </c>
      <c r="AY731" s="244" t="s">
        <v>143</v>
      </c>
    </row>
    <row r="732" s="2" customFormat="1" ht="24.15" customHeight="1">
      <c r="A732" s="39"/>
      <c r="B732" s="40"/>
      <c r="C732" s="205" t="s">
        <v>536</v>
      </c>
      <c r="D732" s="205" t="s">
        <v>147</v>
      </c>
      <c r="E732" s="206" t="s">
        <v>537</v>
      </c>
      <c r="F732" s="207" t="s">
        <v>538</v>
      </c>
      <c r="G732" s="208" t="s">
        <v>150</v>
      </c>
      <c r="H732" s="209">
        <v>414</v>
      </c>
      <c r="I732" s="210"/>
      <c r="J732" s="211">
        <f>ROUND(I732*H732,2)</f>
        <v>0</v>
      </c>
      <c r="K732" s="207" t="s">
        <v>151</v>
      </c>
      <c r="L732" s="45"/>
      <c r="M732" s="212" t="s">
        <v>19</v>
      </c>
      <c r="N732" s="213" t="s">
        <v>45</v>
      </c>
      <c r="O732" s="85"/>
      <c r="P732" s="214">
        <f>O732*H732</f>
        <v>0</v>
      </c>
      <c r="Q732" s="214">
        <v>0</v>
      </c>
      <c r="R732" s="214">
        <f>Q732*H732</f>
        <v>0</v>
      </c>
      <c r="S732" s="214">
        <v>0</v>
      </c>
      <c r="T732" s="215">
        <f>S732*H732</f>
        <v>0</v>
      </c>
      <c r="U732" s="39"/>
      <c r="V732" s="39"/>
      <c r="W732" s="39"/>
      <c r="X732" s="39"/>
      <c r="Y732" s="39"/>
      <c r="Z732" s="39"/>
      <c r="AA732" s="39"/>
      <c r="AB732" s="39"/>
      <c r="AC732" s="39"/>
      <c r="AD732" s="39"/>
      <c r="AE732" s="39"/>
      <c r="AR732" s="216" t="s">
        <v>152</v>
      </c>
      <c r="AT732" s="216" t="s">
        <v>147</v>
      </c>
      <c r="AU732" s="216" t="s">
        <v>185</v>
      </c>
      <c r="AY732" s="18" t="s">
        <v>143</v>
      </c>
      <c r="BE732" s="217">
        <f>IF(N732="základní",J732,0)</f>
        <v>0</v>
      </c>
      <c r="BF732" s="217">
        <f>IF(N732="snížená",J732,0)</f>
        <v>0</v>
      </c>
      <c r="BG732" s="217">
        <f>IF(N732="zákl. přenesená",J732,0)</f>
        <v>0</v>
      </c>
      <c r="BH732" s="217">
        <f>IF(N732="sníž. přenesená",J732,0)</f>
        <v>0</v>
      </c>
      <c r="BI732" s="217">
        <f>IF(N732="nulová",J732,0)</f>
        <v>0</v>
      </c>
      <c r="BJ732" s="18" t="s">
        <v>153</v>
      </c>
      <c r="BK732" s="217">
        <f>ROUND(I732*H732,2)</f>
        <v>0</v>
      </c>
      <c r="BL732" s="18" t="s">
        <v>152</v>
      </c>
      <c r="BM732" s="216" t="s">
        <v>539</v>
      </c>
    </row>
    <row r="733" s="2" customFormat="1">
      <c r="A733" s="39"/>
      <c r="B733" s="40"/>
      <c r="C733" s="41"/>
      <c r="D733" s="218" t="s">
        <v>155</v>
      </c>
      <c r="E733" s="41"/>
      <c r="F733" s="219" t="s">
        <v>540</v>
      </c>
      <c r="G733" s="41"/>
      <c r="H733" s="41"/>
      <c r="I733" s="220"/>
      <c r="J733" s="41"/>
      <c r="K733" s="41"/>
      <c r="L733" s="45"/>
      <c r="M733" s="221"/>
      <c r="N733" s="222"/>
      <c r="O733" s="85"/>
      <c r="P733" s="85"/>
      <c r="Q733" s="85"/>
      <c r="R733" s="85"/>
      <c r="S733" s="85"/>
      <c r="T733" s="86"/>
      <c r="U733" s="39"/>
      <c r="V733" s="39"/>
      <c r="W733" s="39"/>
      <c r="X733" s="39"/>
      <c r="Y733" s="39"/>
      <c r="Z733" s="39"/>
      <c r="AA733" s="39"/>
      <c r="AB733" s="39"/>
      <c r="AC733" s="39"/>
      <c r="AD733" s="39"/>
      <c r="AE733" s="39"/>
      <c r="AT733" s="18" t="s">
        <v>155</v>
      </c>
      <c r="AU733" s="18" t="s">
        <v>185</v>
      </c>
    </row>
    <row r="734" s="2" customFormat="1">
      <c r="A734" s="39"/>
      <c r="B734" s="40"/>
      <c r="C734" s="41"/>
      <c r="D734" s="218" t="s">
        <v>157</v>
      </c>
      <c r="E734" s="41"/>
      <c r="F734" s="223" t="s">
        <v>541</v>
      </c>
      <c r="G734" s="41"/>
      <c r="H734" s="41"/>
      <c r="I734" s="220"/>
      <c r="J734" s="41"/>
      <c r="K734" s="41"/>
      <c r="L734" s="45"/>
      <c r="M734" s="221"/>
      <c r="N734" s="222"/>
      <c r="O734" s="85"/>
      <c r="P734" s="85"/>
      <c r="Q734" s="85"/>
      <c r="R734" s="85"/>
      <c r="S734" s="85"/>
      <c r="T734" s="86"/>
      <c r="U734" s="39"/>
      <c r="V734" s="39"/>
      <c r="W734" s="39"/>
      <c r="X734" s="39"/>
      <c r="Y734" s="39"/>
      <c r="Z734" s="39"/>
      <c r="AA734" s="39"/>
      <c r="AB734" s="39"/>
      <c r="AC734" s="39"/>
      <c r="AD734" s="39"/>
      <c r="AE734" s="39"/>
      <c r="AT734" s="18" t="s">
        <v>157</v>
      </c>
      <c r="AU734" s="18" t="s">
        <v>185</v>
      </c>
    </row>
    <row r="735" s="14" customFormat="1">
      <c r="A735" s="14"/>
      <c r="B735" s="234"/>
      <c r="C735" s="235"/>
      <c r="D735" s="218" t="s">
        <v>159</v>
      </c>
      <c r="E735" s="236" t="s">
        <v>19</v>
      </c>
      <c r="F735" s="237" t="s">
        <v>529</v>
      </c>
      <c r="G735" s="235"/>
      <c r="H735" s="238">
        <v>414</v>
      </c>
      <c r="I735" s="239"/>
      <c r="J735" s="235"/>
      <c r="K735" s="235"/>
      <c r="L735" s="240"/>
      <c r="M735" s="241"/>
      <c r="N735" s="242"/>
      <c r="O735" s="242"/>
      <c r="P735" s="242"/>
      <c r="Q735" s="242"/>
      <c r="R735" s="242"/>
      <c r="S735" s="242"/>
      <c r="T735" s="243"/>
      <c r="U735" s="14"/>
      <c r="V735" s="14"/>
      <c r="W735" s="14"/>
      <c r="X735" s="14"/>
      <c r="Y735" s="14"/>
      <c r="Z735" s="14"/>
      <c r="AA735" s="14"/>
      <c r="AB735" s="14"/>
      <c r="AC735" s="14"/>
      <c r="AD735" s="14"/>
      <c r="AE735" s="14"/>
      <c r="AT735" s="244" t="s">
        <v>159</v>
      </c>
      <c r="AU735" s="244" t="s">
        <v>185</v>
      </c>
      <c r="AV735" s="14" t="s">
        <v>153</v>
      </c>
      <c r="AW735" s="14" t="s">
        <v>35</v>
      </c>
      <c r="AX735" s="14" t="s">
        <v>81</v>
      </c>
      <c r="AY735" s="244" t="s">
        <v>143</v>
      </c>
    </row>
    <row r="736" s="2" customFormat="1" ht="14.4" customHeight="1">
      <c r="A736" s="39"/>
      <c r="B736" s="40"/>
      <c r="C736" s="205" t="s">
        <v>542</v>
      </c>
      <c r="D736" s="205" t="s">
        <v>147</v>
      </c>
      <c r="E736" s="206" t="s">
        <v>543</v>
      </c>
      <c r="F736" s="207" t="s">
        <v>544</v>
      </c>
      <c r="G736" s="208" t="s">
        <v>150</v>
      </c>
      <c r="H736" s="209">
        <v>414</v>
      </c>
      <c r="I736" s="210"/>
      <c r="J736" s="211">
        <f>ROUND(I736*H736,2)</f>
        <v>0</v>
      </c>
      <c r="K736" s="207" t="s">
        <v>151</v>
      </c>
      <c r="L736" s="45"/>
      <c r="M736" s="212" t="s">
        <v>19</v>
      </c>
      <c r="N736" s="213" t="s">
        <v>45</v>
      </c>
      <c r="O736" s="85"/>
      <c r="P736" s="214">
        <f>O736*H736</f>
        <v>0</v>
      </c>
      <c r="Q736" s="214">
        <v>0</v>
      </c>
      <c r="R736" s="214">
        <f>Q736*H736</f>
        <v>0</v>
      </c>
      <c r="S736" s="214">
        <v>0</v>
      </c>
      <c r="T736" s="215">
        <f>S736*H736</f>
        <v>0</v>
      </c>
      <c r="U736" s="39"/>
      <c r="V736" s="39"/>
      <c r="W736" s="39"/>
      <c r="X736" s="39"/>
      <c r="Y736" s="39"/>
      <c r="Z736" s="39"/>
      <c r="AA736" s="39"/>
      <c r="AB736" s="39"/>
      <c r="AC736" s="39"/>
      <c r="AD736" s="39"/>
      <c r="AE736" s="39"/>
      <c r="AR736" s="216" t="s">
        <v>152</v>
      </c>
      <c r="AT736" s="216" t="s">
        <v>147</v>
      </c>
      <c r="AU736" s="216" t="s">
        <v>185</v>
      </c>
      <c r="AY736" s="18" t="s">
        <v>143</v>
      </c>
      <c r="BE736" s="217">
        <f>IF(N736="základní",J736,0)</f>
        <v>0</v>
      </c>
      <c r="BF736" s="217">
        <f>IF(N736="snížená",J736,0)</f>
        <v>0</v>
      </c>
      <c r="BG736" s="217">
        <f>IF(N736="zákl. přenesená",J736,0)</f>
        <v>0</v>
      </c>
      <c r="BH736" s="217">
        <f>IF(N736="sníž. přenesená",J736,0)</f>
        <v>0</v>
      </c>
      <c r="BI736" s="217">
        <f>IF(N736="nulová",J736,0)</f>
        <v>0</v>
      </c>
      <c r="BJ736" s="18" t="s">
        <v>153</v>
      </c>
      <c r="BK736" s="217">
        <f>ROUND(I736*H736,2)</f>
        <v>0</v>
      </c>
      <c r="BL736" s="18" t="s">
        <v>152</v>
      </c>
      <c r="BM736" s="216" t="s">
        <v>545</v>
      </c>
    </row>
    <row r="737" s="2" customFormat="1">
      <c r="A737" s="39"/>
      <c r="B737" s="40"/>
      <c r="C737" s="41"/>
      <c r="D737" s="218" t="s">
        <v>155</v>
      </c>
      <c r="E737" s="41"/>
      <c r="F737" s="219" t="s">
        <v>546</v>
      </c>
      <c r="G737" s="41"/>
      <c r="H737" s="41"/>
      <c r="I737" s="220"/>
      <c r="J737" s="41"/>
      <c r="K737" s="41"/>
      <c r="L737" s="45"/>
      <c r="M737" s="221"/>
      <c r="N737" s="222"/>
      <c r="O737" s="85"/>
      <c r="P737" s="85"/>
      <c r="Q737" s="85"/>
      <c r="R737" s="85"/>
      <c r="S737" s="85"/>
      <c r="T737" s="86"/>
      <c r="U737" s="39"/>
      <c r="V737" s="39"/>
      <c r="W737" s="39"/>
      <c r="X737" s="39"/>
      <c r="Y737" s="39"/>
      <c r="Z737" s="39"/>
      <c r="AA737" s="39"/>
      <c r="AB737" s="39"/>
      <c r="AC737" s="39"/>
      <c r="AD737" s="39"/>
      <c r="AE737" s="39"/>
      <c r="AT737" s="18" t="s">
        <v>155</v>
      </c>
      <c r="AU737" s="18" t="s">
        <v>185</v>
      </c>
    </row>
    <row r="738" s="2" customFormat="1">
      <c r="A738" s="39"/>
      <c r="B738" s="40"/>
      <c r="C738" s="41"/>
      <c r="D738" s="218" t="s">
        <v>157</v>
      </c>
      <c r="E738" s="41"/>
      <c r="F738" s="223" t="s">
        <v>547</v>
      </c>
      <c r="G738" s="41"/>
      <c r="H738" s="41"/>
      <c r="I738" s="220"/>
      <c r="J738" s="41"/>
      <c r="K738" s="41"/>
      <c r="L738" s="45"/>
      <c r="M738" s="221"/>
      <c r="N738" s="222"/>
      <c r="O738" s="85"/>
      <c r="P738" s="85"/>
      <c r="Q738" s="85"/>
      <c r="R738" s="85"/>
      <c r="S738" s="85"/>
      <c r="T738" s="86"/>
      <c r="U738" s="39"/>
      <c r="V738" s="39"/>
      <c r="W738" s="39"/>
      <c r="X738" s="39"/>
      <c r="Y738" s="39"/>
      <c r="Z738" s="39"/>
      <c r="AA738" s="39"/>
      <c r="AB738" s="39"/>
      <c r="AC738" s="39"/>
      <c r="AD738" s="39"/>
      <c r="AE738" s="39"/>
      <c r="AT738" s="18" t="s">
        <v>157</v>
      </c>
      <c r="AU738" s="18" t="s">
        <v>185</v>
      </c>
    </row>
    <row r="739" s="14" customFormat="1">
      <c r="A739" s="14"/>
      <c r="B739" s="234"/>
      <c r="C739" s="235"/>
      <c r="D739" s="218" t="s">
        <v>159</v>
      </c>
      <c r="E739" s="236" t="s">
        <v>19</v>
      </c>
      <c r="F739" s="237" t="s">
        <v>529</v>
      </c>
      <c r="G739" s="235"/>
      <c r="H739" s="238">
        <v>414</v>
      </c>
      <c r="I739" s="239"/>
      <c r="J739" s="235"/>
      <c r="K739" s="235"/>
      <c r="L739" s="240"/>
      <c r="M739" s="241"/>
      <c r="N739" s="242"/>
      <c r="O739" s="242"/>
      <c r="P739" s="242"/>
      <c r="Q739" s="242"/>
      <c r="R739" s="242"/>
      <c r="S739" s="242"/>
      <c r="T739" s="243"/>
      <c r="U739" s="14"/>
      <c r="V739" s="14"/>
      <c r="W739" s="14"/>
      <c r="X739" s="14"/>
      <c r="Y739" s="14"/>
      <c r="Z739" s="14"/>
      <c r="AA739" s="14"/>
      <c r="AB739" s="14"/>
      <c r="AC739" s="14"/>
      <c r="AD739" s="14"/>
      <c r="AE739" s="14"/>
      <c r="AT739" s="244" t="s">
        <v>159</v>
      </c>
      <c r="AU739" s="244" t="s">
        <v>185</v>
      </c>
      <c r="AV739" s="14" t="s">
        <v>153</v>
      </c>
      <c r="AW739" s="14" t="s">
        <v>35</v>
      </c>
      <c r="AX739" s="14" t="s">
        <v>81</v>
      </c>
      <c r="AY739" s="244" t="s">
        <v>143</v>
      </c>
    </row>
    <row r="740" s="2" customFormat="1" ht="14.4" customHeight="1">
      <c r="A740" s="39"/>
      <c r="B740" s="40"/>
      <c r="C740" s="205" t="s">
        <v>548</v>
      </c>
      <c r="D740" s="205" t="s">
        <v>147</v>
      </c>
      <c r="E740" s="206" t="s">
        <v>549</v>
      </c>
      <c r="F740" s="207" t="s">
        <v>550</v>
      </c>
      <c r="G740" s="208" t="s">
        <v>150</v>
      </c>
      <c r="H740" s="209">
        <v>24840</v>
      </c>
      <c r="I740" s="210"/>
      <c r="J740" s="211">
        <f>ROUND(I740*H740,2)</f>
        <v>0</v>
      </c>
      <c r="K740" s="207" t="s">
        <v>151</v>
      </c>
      <c r="L740" s="45"/>
      <c r="M740" s="212" t="s">
        <v>19</v>
      </c>
      <c r="N740" s="213" t="s">
        <v>45</v>
      </c>
      <c r="O740" s="85"/>
      <c r="P740" s="214">
        <f>O740*H740</f>
        <v>0</v>
      </c>
      <c r="Q740" s="214">
        <v>0</v>
      </c>
      <c r="R740" s="214">
        <f>Q740*H740</f>
        <v>0</v>
      </c>
      <c r="S740" s="214">
        <v>0</v>
      </c>
      <c r="T740" s="215">
        <f>S740*H740</f>
        <v>0</v>
      </c>
      <c r="U740" s="39"/>
      <c r="V740" s="39"/>
      <c r="W740" s="39"/>
      <c r="X740" s="39"/>
      <c r="Y740" s="39"/>
      <c r="Z740" s="39"/>
      <c r="AA740" s="39"/>
      <c r="AB740" s="39"/>
      <c r="AC740" s="39"/>
      <c r="AD740" s="39"/>
      <c r="AE740" s="39"/>
      <c r="AR740" s="216" t="s">
        <v>152</v>
      </c>
      <c r="AT740" s="216" t="s">
        <v>147</v>
      </c>
      <c r="AU740" s="216" t="s">
        <v>185</v>
      </c>
      <c r="AY740" s="18" t="s">
        <v>143</v>
      </c>
      <c r="BE740" s="217">
        <f>IF(N740="základní",J740,0)</f>
        <v>0</v>
      </c>
      <c r="BF740" s="217">
        <f>IF(N740="snížená",J740,0)</f>
        <v>0</v>
      </c>
      <c r="BG740" s="217">
        <f>IF(N740="zákl. přenesená",J740,0)</f>
        <v>0</v>
      </c>
      <c r="BH740" s="217">
        <f>IF(N740="sníž. přenesená",J740,0)</f>
        <v>0</v>
      </c>
      <c r="BI740" s="217">
        <f>IF(N740="nulová",J740,0)</f>
        <v>0</v>
      </c>
      <c r="BJ740" s="18" t="s">
        <v>153</v>
      </c>
      <c r="BK740" s="217">
        <f>ROUND(I740*H740,2)</f>
        <v>0</v>
      </c>
      <c r="BL740" s="18" t="s">
        <v>152</v>
      </c>
      <c r="BM740" s="216" t="s">
        <v>551</v>
      </c>
    </row>
    <row r="741" s="2" customFormat="1">
      <c r="A741" s="39"/>
      <c r="B741" s="40"/>
      <c r="C741" s="41"/>
      <c r="D741" s="218" t="s">
        <v>155</v>
      </c>
      <c r="E741" s="41"/>
      <c r="F741" s="219" t="s">
        <v>552</v>
      </c>
      <c r="G741" s="41"/>
      <c r="H741" s="41"/>
      <c r="I741" s="220"/>
      <c r="J741" s="41"/>
      <c r="K741" s="41"/>
      <c r="L741" s="45"/>
      <c r="M741" s="221"/>
      <c r="N741" s="222"/>
      <c r="O741" s="85"/>
      <c r="P741" s="85"/>
      <c r="Q741" s="85"/>
      <c r="R741" s="85"/>
      <c r="S741" s="85"/>
      <c r="T741" s="86"/>
      <c r="U741" s="39"/>
      <c r="V741" s="39"/>
      <c r="W741" s="39"/>
      <c r="X741" s="39"/>
      <c r="Y741" s="39"/>
      <c r="Z741" s="39"/>
      <c r="AA741" s="39"/>
      <c r="AB741" s="39"/>
      <c r="AC741" s="39"/>
      <c r="AD741" s="39"/>
      <c r="AE741" s="39"/>
      <c r="AT741" s="18" t="s">
        <v>155</v>
      </c>
      <c r="AU741" s="18" t="s">
        <v>185</v>
      </c>
    </row>
    <row r="742" s="2" customFormat="1">
      <c r="A742" s="39"/>
      <c r="B742" s="40"/>
      <c r="C742" s="41"/>
      <c r="D742" s="218" t="s">
        <v>157</v>
      </c>
      <c r="E742" s="41"/>
      <c r="F742" s="223" t="s">
        <v>547</v>
      </c>
      <c r="G742" s="41"/>
      <c r="H742" s="41"/>
      <c r="I742" s="220"/>
      <c r="J742" s="41"/>
      <c r="K742" s="41"/>
      <c r="L742" s="45"/>
      <c r="M742" s="221"/>
      <c r="N742" s="222"/>
      <c r="O742" s="85"/>
      <c r="P742" s="85"/>
      <c r="Q742" s="85"/>
      <c r="R742" s="85"/>
      <c r="S742" s="85"/>
      <c r="T742" s="86"/>
      <c r="U742" s="39"/>
      <c r="V742" s="39"/>
      <c r="W742" s="39"/>
      <c r="X742" s="39"/>
      <c r="Y742" s="39"/>
      <c r="Z742" s="39"/>
      <c r="AA742" s="39"/>
      <c r="AB742" s="39"/>
      <c r="AC742" s="39"/>
      <c r="AD742" s="39"/>
      <c r="AE742" s="39"/>
      <c r="AT742" s="18" t="s">
        <v>157</v>
      </c>
      <c r="AU742" s="18" t="s">
        <v>185</v>
      </c>
    </row>
    <row r="743" s="14" customFormat="1">
      <c r="A743" s="14"/>
      <c r="B743" s="234"/>
      <c r="C743" s="235"/>
      <c r="D743" s="218" t="s">
        <v>159</v>
      </c>
      <c r="E743" s="236" t="s">
        <v>19</v>
      </c>
      <c r="F743" s="237" t="s">
        <v>529</v>
      </c>
      <c r="G743" s="235"/>
      <c r="H743" s="238">
        <v>414</v>
      </c>
      <c r="I743" s="239"/>
      <c r="J743" s="235"/>
      <c r="K743" s="235"/>
      <c r="L743" s="240"/>
      <c r="M743" s="241"/>
      <c r="N743" s="242"/>
      <c r="O743" s="242"/>
      <c r="P743" s="242"/>
      <c r="Q743" s="242"/>
      <c r="R743" s="242"/>
      <c r="S743" s="242"/>
      <c r="T743" s="243"/>
      <c r="U743" s="14"/>
      <c r="V743" s="14"/>
      <c r="W743" s="14"/>
      <c r="X743" s="14"/>
      <c r="Y743" s="14"/>
      <c r="Z743" s="14"/>
      <c r="AA743" s="14"/>
      <c r="AB743" s="14"/>
      <c r="AC743" s="14"/>
      <c r="AD743" s="14"/>
      <c r="AE743" s="14"/>
      <c r="AT743" s="244" t="s">
        <v>159</v>
      </c>
      <c r="AU743" s="244" t="s">
        <v>185</v>
      </c>
      <c r="AV743" s="14" t="s">
        <v>153</v>
      </c>
      <c r="AW743" s="14" t="s">
        <v>35</v>
      </c>
      <c r="AX743" s="14" t="s">
        <v>81</v>
      </c>
      <c r="AY743" s="244" t="s">
        <v>143</v>
      </c>
    </row>
    <row r="744" s="14" customFormat="1">
      <c r="A744" s="14"/>
      <c r="B744" s="234"/>
      <c r="C744" s="235"/>
      <c r="D744" s="218" t="s">
        <v>159</v>
      </c>
      <c r="E744" s="235"/>
      <c r="F744" s="237" t="s">
        <v>535</v>
      </c>
      <c r="G744" s="235"/>
      <c r="H744" s="238">
        <v>24840</v>
      </c>
      <c r="I744" s="239"/>
      <c r="J744" s="235"/>
      <c r="K744" s="235"/>
      <c r="L744" s="240"/>
      <c r="M744" s="241"/>
      <c r="N744" s="242"/>
      <c r="O744" s="242"/>
      <c r="P744" s="242"/>
      <c r="Q744" s="242"/>
      <c r="R744" s="242"/>
      <c r="S744" s="242"/>
      <c r="T744" s="243"/>
      <c r="U744" s="14"/>
      <c r="V744" s="14"/>
      <c r="W744" s="14"/>
      <c r="X744" s="14"/>
      <c r="Y744" s="14"/>
      <c r="Z744" s="14"/>
      <c r="AA744" s="14"/>
      <c r="AB744" s="14"/>
      <c r="AC744" s="14"/>
      <c r="AD744" s="14"/>
      <c r="AE744" s="14"/>
      <c r="AT744" s="244" t="s">
        <v>159</v>
      </c>
      <c r="AU744" s="244" t="s">
        <v>185</v>
      </c>
      <c r="AV744" s="14" t="s">
        <v>153</v>
      </c>
      <c r="AW744" s="14" t="s">
        <v>4</v>
      </c>
      <c r="AX744" s="14" t="s">
        <v>81</v>
      </c>
      <c r="AY744" s="244" t="s">
        <v>143</v>
      </c>
    </row>
    <row r="745" s="2" customFormat="1" ht="14.4" customHeight="1">
      <c r="A745" s="39"/>
      <c r="B745" s="40"/>
      <c r="C745" s="205" t="s">
        <v>553</v>
      </c>
      <c r="D745" s="205" t="s">
        <v>147</v>
      </c>
      <c r="E745" s="206" t="s">
        <v>554</v>
      </c>
      <c r="F745" s="207" t="s">
        <v>555</v>
      </c>
      <c r="G745" s="208" t="s">
        <v>150</v>
      </c>
      <c r="H745" s="209">
        <v>414</v>
      </c>
      <c r="I745" s="210"/>
      <c r="J745" s="211">
        <f>ROUND(I745*H745,2)</f>
        <v>0</v>
      </c>
      <c r="K745" s="207" t="s">
        <v>151</v>
      </c>
      <c r="L745" s="45"/>
      <c r="M745" s="212" t="s">
        <v>19</v>
      </c>
      <c r="N745" s="213" t="s">
        <v>45</v>
      </c>
      <c r="O745" s="85"/>
      <c r="P745" s="214">
        <f>O745*H745</f>
        <v>0</v>
      </c>
      <c r="Q745" s="214">
        <v>0</v>
      </c>
      <c r="R745" s="214">
        <f>Q745*H745</f>
        <v>0</v>
      </c>
      <c r="S745" s="214">
        <v>0</v>
      </c>
      <c r="T745" s="215">
        <f>S745*H745</f>
        <v>0</v>
      </c>
      <c r="U745" s="39"/>
      <c r="V745" s="39"/>
      <c r="W745" s="39"/>
      <c r="X745" s="39"/>
      <c r="Y745" s="39"/>
      <c r="Z745" s="39"/>
      <c r="AA745" s="39"/>
      <c r="AB745" s="39"/>
      <c r="AC745" s="39"/>
      <c r="AD745" s="39"/>
      <c r="AE745" s="39"/>
      <c r="AR745" s="216" t="s">
        <v>152</v>
      </c>
      <c r="AT745" s="216" t="s">
        <v>147</v>
      </c>
      <c r="AU745" s="216" t="s">
        <v>185</v>
      </c>
      <c r="AY745" s="18" t="s">
        <v>143</v>
      </c>
      <c r="BE745" s="217">
        <f>IF(N745="základní",J745,0)</f>
        <v>0</v>
      </c>
      <c r="BF745" s="217">
        <f>IF(N745="snížená",J745,0)</f>
        <v>0</v>
      </c>
      <c r="BG745" s="217">
        <f>IF(N745="zákl. přenesená",J745,0)</f>
        <v>0</v>
      </c>
      <c r="BH745" s="217">
        <f>IF(N745="sníž. přenesená",J745,0)</f>
        <v>0</v>
      </c>
      <c r="BI745" s="217">
        <f>IF(N745="nulová",J745,0)</f>
        <v>0</v>
      </c>
      <c r="BJ745" s="18" t="s">
        <v>153</v>
      </c>
      <c r="BK745" s="217">
        <f>ROUND(I745*H745,2)</f>
        <v>0</v>
      </c>
      <c r="BL745" s="18" t="s">
        <v>152</v>
      </c>
      <c r="BM745" s="216" t="s">
        <v>556</v>
      </c>
    </row>
    <row r="746" s="2" customFormat="1">
      <c r="A746" s="39"/>
      <c r="B746" s="40"/>
      <c r="C746" s="41"/>
      <c r="D746" s="218" t="s">
        <v>155</v>
      </c>
      <c r="E746" s="41"/>
      <c r="F746" s="219" t="s">
        <v>557</v>
      </c>
      <c r="G746" s="41"/>
      <c r="H746" s="41"/>
      <c r="I746" s="220"/>
      <c r="J746" s="41"/>
      <c r="K746" s="41"/>
      <c r="L746" s="45"/>
      <c r="M746" s="221"/>
      <c r="N746" s="222"/>
      <c r="O746" s="85"/>
      <c r="P746" s="85"/>
      <c r="Q746" s="85"/>
      <c r="R746" s="85"/>
      <c r="S746" s="85"/>
      <c r="T746" s="86"/>
      <c r="U746" s="39"/>
      <c r="V746" s="39"/>
      <c r="W746" s="39"/>
      <c r="X746" s="39"/>
      <c r="Y746" s="39"/>
      <c r="Z746" s="39"/>
      <c r="AA746" s="39"/>
      <c r="AB746" s="39"/>
      <c r="AC746" s="39"/>
      <c r="AD746" s="39"/>
      <c r="AE746" s="39"/>
      <c r="AT746" s="18" t="s">
        <v>155</v>
      </c>
      <c r="AU746" s="18" t="s">
        <v>185</v>
      </c>
    </row>
    <row r="747" s="14" customFormat="1">
      <c r="A747" s="14"/>
      <c r="B747" s="234"/>
      <c r="C747" s="235"/>
      <c r="D747" s="218" t="s">
        <v>159</v>
      </c>
      <c r="E747" s="236" t="s">
        <v>19</v>
      </c>
      <c r="F747" s="237" t="s">
        <v>529</v>
      </c>
      <c r="G747" s="235"/>
      <c r="H747" s="238">
        <v>414</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159</v>
      </c>
      <c r="AU747" s="244" t="s">
        <v>185</v>
      </c>
      <c r="AV747" s="14" t="s">
        <v>153</v>
      </c>
      <c r="AW747" s="14" t="s">
        <v>35</v>
      </c>
      <c r="AX747" s="14" t="s">
        <v>81</v>
      </c>
      <c r="AY747" s="244" t="s">
        <v>143</v>
      </c>
    </row>
    <row r="748" s="2" customFormat="1" ht="14.4" customHeight="1">
      <c r="A748" s="39"/>
      <c r="B748" s="40"/>
      <c r="C748" s="205" t="s">
        <v>558</v>
      </c>
      <c r="D748" s="205" t="s">
        <v>147</v>
      </c>
      <c r="E748" s="206" t="s">
        <v>559</v>
      </c>
      <c r="F748" s="207" t="s">
        <v>560</v>
      </c>
      <c r="G748" s="208" t="s">
        <v>264</v>
      </c>
      <c r="H748" s="209">
        <v>2.5</v>
      </c>
      <c r="I748" s="210"/>
      <c r="J748" s="211">
        <f>ROUND(I748*H748,2)</f>
        <v>0</v>
      </c>
      <c r="K748" s="207" t="s">
        <v>151</v>
      </c>
      <c r="L748" s="45"/>
      <c r="M748" s="212" t="s">
        <v>19</v>
      </c>
      <c r="N748" s="213" t="s">
        <v>45</v>
      </c>
      <c r="O748" s="85"/>
      <c r="P748" s="214">
        <f>O748*H748</f>
        <v>0</v>
      </c>
      <c r="Q748" s="214">
        <v>0</v>
      </c>
      <c r="R748" s="214">
        <f>Q748*H748</f>
        <v>0</v>
      </c>
      <c r="S748" s="214">
        <v>0</v>
      </c>
      <c r="T748" s="215">
        <f>S748*H748</f>
        <v>0</v>
      </c>
      <c r="U748" s="39"/>
      <c r="V748" s="39"/>
      <c r="W748" s="39"/>
      <c r="X748" s="39"/>
      <c r="Y748" s="39"/>
      <c r="Z748" s="39"/>
      <c r="AA748" s="39"/>
      <c r="AB748" s="39"/>
      <c r="AC748" s="39"/>
      <c r="AD748" s="39"/>
      <c r="AE748" s="39"/>
      <c r="AR748" s="216" t="s">
        <v>152</v>
      </c>
      <c r="AT748" s="216" t="s">
        <v>147</v>
      </c>
      <c r="AU748" s="216" t="s">
        <v>185</v>
      </c>
      <c r="AY748" s="18" t="s">
        <v>143</v>
      </c>
      <c r="BE748" s="217">
        <f>IF(N748="základní",J748,0)</f>
        <v>0</v>
      </c>
      <c r="BF748" s="217">
        <f>IF(N748="snížená",J748,0)</f>
        <v>0</v>
      </c>
      <c r="BG748" s="217">
        <f>IF(N748="zákl. přenesená",J748,0)</f>
        <v>0</v>
      </c>
      <c r="BH748" s="217">
        <f>IF(N748="sníž. přenesená",J748,0)</f>
        <v>0</v>
      </c>
      <c r="BI748" s="217">
        <f>IF(N748="nulová",J748,0)</f>
        <v>0</v>
      </c>
      <c r="BJ748" s="18" t="s">
        <v>153</v>
      </c>
      <c r="BK748" s="217">
        <f>ROUND(I748*H748,2)</f>
        <v>0</v>
      </c>
      <c r="BL748" s="18" t="s">
        <v>152</v>
      </c>
      <c r="BM748" s="216" t="s">
        <v>561</v>
      </c>
    </row>
    <row r="749" s="2" customFormat="1">
      <c r="A749" s="39"/>
      <c r="B749" s="40"/>
      <c r="C749" s="41"/>
      <c r="D749" s="218" t="s">
        <v>155</v>
      </c>
      <c r="E749" s="41"/>
      <c r="F749" s="219" t="s">
        <v>562</v>
      </c>
      <c r="G749" s="41"/>
      <c r="H749" s="41"/>
      <c r="I749" s="220"/>
      <c r="J749" s="41"/>
      <c r="K749" s="41"/>
      <c r="L749" s="45"/>
      <c r="M749" s="221"/>
      <c r="N749" s="222"/>
      <c r="O749" s="85"/>
      <c r="P749" s="85"/>
      <c r="Q749" s="85"/>
      <c r="R749" s="85"/>
      <c r="S749" s="85"/>
      <c r="T749" s="86"/>
      <c r="U749" s="39"/>
      <c r="V749" s="39"/>
      <c r="W749" s="39"/>
      <c r="X749" s="39"/>
      <c r="Y749" s="39"/>
      <c r="Z749" s="39"/>
      <c r="AA749" s="39"/>
      <c r="AB749" s="39"/>
      <c r="AC749" s="39"/>
      <c r="AD749" s="39"/>
      <c r="AE749" s="39"/>
      <c r="AT749" s="18" t="s">
        <v>155</v>
      </c>
      <c r="AU749" s="18" t="s">
        <v>185</v>
      </c>
    </row>
    <row r="750" s="2" customFormat="1">
      <c r="A750" s="39"/>
      <c r="B750" s="40"/>
      <c r="C750" s="41"/>
      <c r="D750" s="218" t="s">
        <v>157</v>
      </c>
      <c r="E750" s="41"/>
      <c r="F750" s="223" t="s">
        <v>563</v>
      </c>
      <c r="G750" s="41"/>
      <c r="H750" s="41"/>
      <c r="I750" s="220"/>
      <c r="J750" s="41"/>
      <c r="K750" s="41"/>
      <c r="L750" s="45"/>
      <c r="M750" s="221"/>
      <c r="N750" s="222"/>
      <c r="O750" s="85"/>
      <c r="P750" s="85"/>
      <c r="Q750" s="85"/>
      <c r="R750" s="85"/>
      <c r="S750" s="85"/>
      <c r="T750" s="86"/>
      <c r="U750" s="39"/>
      <c r="V750" s="39"/>
      <c r="W750" s="39"/>
      <c r="X750" s="39"/>
      <c r="Y750" s="39"/>
      <c r="Z750" s="39"/>
      <c r="AA750" s="39"/>
      <c r="AB750" s="39"/>
      <c r="AC750" s="39"/>
      <c r="AD750" s="39"/>
      <c r="AE750" s="39"/>
      <c r="AT750" s="18" t="s">
        <v>157</v>
      </c>
      <c r="AU750" s="18" t="s">
        <v>185</v>
      </c>
    </row>
    <row r="751" s="2" customFormat="1" ht="24.15" customHeight="1">
      <c r="A751" s="39"/>
      <c r="B751" s="40"/>
      <c r="C751" s="205" t="s">
        <v>564</v>
      </c>
      <c r="D751" s="205" t="s">
        <v>147</v>
      </c>
      <c r="E751" s="206" t="s">
        <v>565</v>
      </c>
      <c r="F751" s="207" t="s">
        <v>566</v>
      </c>
      <c r="G751" s="208" t="s">
        <v>264</v>
      </c>
      <c r="H751" s="209">
        <v>150</v>
      </c>
      <c r="I751" s="210"/>
      <c r="J751" s="211">
        <f>ROUND(I751*H751,2)</f>
        <v>0</v>
      </c>
      <c r="K751" s="207" t="s">
        <v>151</v>
      </c>
      <c r="L751" s="45"/>
      <c r="M751" s="212" t="s">
        <v>19</v>
      </c>
      <c r="N751" s="213" t="s">
        <v>45</v>
      </c>
      <c r="O751" s="85"/>
      <c r="P751" s="214">
        <f>O751*H751</f>
        <v>0</v>
      </c>
      <c r="Q751" s="214">
        <v>0</v>
      </c>
      <c r="R751" s="214">
        <f>Q751*H751</f>
        <v>0</v>
      </c>
      <c r="S751" s="214">
        <v>0</v>
      </c>
      <c r="T751" s="215">
        <f>S751*H751</f>
        <v>0</v>
      </c>
      <c r="U751" s="39"/>
      <c r="V751" s="39"/>
      <c r="W751" s="39"/>
      <c r="X751" s="39"/>
      <c r="Y751" s="39"/>
      <c r="Z751" s="39"/>
      <c r="AA751" s="39"/>
      <c r="AB751" s="39"/>
      <c r="AC751" s="39"/>
      <c r="AD751" s="39"/>
      <c r="AE751" s="39"/>
      <c r="AR751" s="216" t="s">
        <v>152</v>
      </c>
      <c r="AT751" s="216" t="s">
        <v>147</v>
      </c>
      <c r="AU751" s="216" t="s">
        <v>185</v>
      </c>
      <c r="AY751" s="18" t="s">
        <v>143</v>
      </c>
      <c r="BE751" s="217">
        <f>IF(N751="základní",J751,0)</f>
        <v>0</v>
      </c>
      <c r="BF751" s="217">
        <f>IF(N751="snížená",J751,0)</f>
        <v>0</v>
      </c>
      <c r="BG751" s="217">
        <f>IF(N751="zákl. přenesená",J751,0)</f>
        <v>0</v>
      </c>
      <c r="BH751" s="217">
        <f>IF(N751="sníž. přenesená",J751,0)</f>
        <v>0</v>
      </c>
      <c r="BI751" s="217">
        <f>IF(N751="nulová",J751,0)</f>
        <v>0</v>
      </c>
      <c r="BJ751" s="18" t="s">
        <v>153</v>
      </c>
      <c r="BK751" s="217">
        <f>ROUND(I751*H751,2)</f>
        <v>0</v>
      </c>
      <c r="BL751" s="18" t="s">
        <v>152</v>
      </c>
      <c r="BM751" s="216" t="s">
        <v>567</v>
      </c>
    </row>
    <row r="752" s="2" customFormat="1">
      <c r="A752" s="39"/>
      <c r="B752" s="40"/>
      <c r="C752" s="41"/>
      <c r="D752" s="218" t="s">
        <v>155</v>
      </c>
      <c r="E752" s="41"/>
      <c r="F752" s="219" t="s">
        <v>568</v>
      </c>
      <c r="G752" s="41"/>
      <c r="H752" s="41"/>
      <c r="I752" s="220"/>
      <c r="J752" s="41"/>
      <c r="K752" s="41"/>
      <c r="L752" s="45"/>
      <c r="M752" s="221"/>
      <c r="N752" s="222"/>
      <c r="O752" s="85"/>
      <c r="P752" s="85"/>
      <c r="Q752" s="85"/>
      <c r="R752" s="85"/>
      <c r="S752" s="85"/>
      <c r="T752" s="86"/>
      <c r="U752" s="39"/>
      <c r="V752" s="39"/>
      <c r="W752" s="39"/>
      <c r="X752" s="39"/>
      <c r="Y752" s="39"/>
      <c r="Z752" s="39"/>
      <c r="AA752" s="39"/>
      <c r="AB752" s="39"/>
      <c r="AC752" s="39"/>
      <c r="AD752" s="39"/>
      <c r="AE752" s="39"/>
      <c r="AT752" s="18" t="s">
        <v>155</v>
      </c>
      <c r="AU752" s="18" t="s">
        <v>185</v>
      </c>
    </row>
    <row r="753" s="2" customFormat="1">
      <c r="A753" s="39"/>
      <c r="B753" s="40"/>
      <c r="C753" s="41"/>
      <c r="D753" s="218" t="s">
        <v>157</v>
      </c>
      <c r="E753" s="41"/>
      <c r="F753" s="223" t="s">
        <v>563</v>
      </c>
      <c r="G753" s="41"/>
      <c r="H753" s="41"/>
      <c r="I753" s="220"/>
      <c r="J753" s="41"/>
      <c r="K753" s="41"/>
      <c r="L753" s="45"/>
      <c r="M753" s="221"/>
      <c r="N753" s="222"/>
      <c r="O753" s="85"/>
      <c r="P753" s="85"/>
      <c r="Q753" s="85"/>
      <c r="R753" s="85"/>
      <c r="S753" s="85"/>
      <c r="T753" s="86"/>
      <c r="U753" s="39"/>
      <c r="V753" s="39"/>
      <c r="W753" s="39"/>
      <c r="X753" s="39"/>
      <c r="Y753" s="39"/>
      <c r="Z753" s="39"/>
      <c r="AA753" s="39"/>
      <c r="AB753" s="39"/>
      <c r="AC753" s="39"/>
      <c r="AD753" s="39"/>
      <c r="AE753" s="39"/>
      <c r="AT753" s="18" t="s">
        <v>157</v>
      </c>
      <c r="AU753" s="18" t="s">
        <v>185</v>
      </c>
    </row>
    <row r="754" s="14" customFormat="1">
      <c r="A754" s="14"/>
      <c r="B754" s="234"/>
      <c r="C754" s="235"/>
      <c r="D754" s="218" t="s">
        <v>159</v>
      </c>
      <c r="E754" s="235"/>
      <c r="F754" s="237" t="s">
        <v>569</v>
      </c>
      <c r="G754" s="235"/>
      <c r="H754" s="238">
        <v>150</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159</v>
      </c>
      <c r="AU754" s="244" t="s">
        <v>185</v>
      </c>
      <c r="AV754" s="14" t="s">
        <v>153</v>
      </c>
      <c r="AW754" s="14" t="s">
        <v>4</v>
      </c>
      <c r="AX754" s="14" t="s">
        <v>81</v>
      </c>
      <c r="AY754" s="244" t="s">
        <v>143</v>
      </c>
    </row>
    <row r="755" s="2" customFormat="1" ht="14.4" customHeight="1">
      <c r="A755" s="39"/>
      <c r="B755" s="40"/>
      <c r="C755" s="205" t="s">
        <v>570</v>
      </c>
      <c r="D755" s="205" t="s">
        <v>147</v>
      </c>
      <c r="E755" s="206" t="s">
        <v>571</v>
      </c>
      <c r="F755" s="207" t="s">
        <v>572</v>
      </c>
      <c r="G755" s="208" t="s">
        <v>264</v>
      </c>
      <c r="H755" s="209">
        <v>2.5</v>
      </c>
      <c r="I755" s="210"/>
      <c r="J755" s="211">
        <f>ROUND(I755*H755,2)</f>
        <v>0</v>
      </c>
      <c r="K755" s="207" t="s">
        <v>151</v>
      </c>
      <c r="L755" s="45"/>
      <c r="M755" s="212" t="s">
        <v>19</v>
      </c>
      <c r="N755" s="213" t="s">
        <v>45</v>
      </c>
      <c r="O755" s="85"/>
      <c r="P755" s="214">
        <f>O755*H755</f>
        <v>0</v>
      </c>
      <c r="Q755" s="214">
        <v>0</v>
      </c>
      <c r="R755" s="214">
        <f>Q755*H755</f>
        <v>0</v>
      </c>
      <c r="S755" s="214">
        <v>0</v>
      </c>
      <c r="T755" s="215">
        <f>S755*H755</f>
        <v>0</v>
      </c>
      <c r="U755" s="39"/>
      <c r="V755" s="39"/>
      <c r="W755" s="39"/>
      <c r="X755" s="39"/>
      <c r="Y755" s="39"/>
      <c r="Z755" s="39"/>
      <c r="AA755" s="39"/>
      <c r="AB755" s="39"/>
      <c r="AC755" s="39"/>
      <c r="AD755" s="39"/>
      <c r="AE755" s="39"/>
      <c r="AR755" s="216" t="s">
        <v>152</v>
      </c>
      <c r="AT755" s="216" t="s">
        <v>147</v>
      </c>
      <c r="AU755" s="216" t="s">
        <v>185</v>
      </c>
      <c r="AY755" s="18" t="s">
        <v>143</v>
      </c>
      <c r="BE755" s="217">
        <f>IF(N755="základní",J755,0)</f>
        <v>0</v>
      </c>
      <c r="BF755" s="217">
        <f>IF(N755="snížená",J755,0)</f>
        <v>0</v>
      </c>
      <c r="BG755" s="217">
        <f>IF(N755="zákl. přenesená",J755,0)</f>
        <v>0</v>
      </c>
      <c r="BH755" s="217">
        <f>IF(N755="sníž. přenesená",J755,0)</f>
        <v>0</v>
      </c>
      <c r="BI755" s="217">
        <f>IF(N755="nulová",J755,0)</f>
        <v>0</v>
      </c>
      <c r="BJ755" s="18" t="s">
        <v>153</v>
      </c>
      <c r="BK755" s="217">
        <f>ROUND(I755*H755,2)</f>
        <v>0</v>
      </c>
      <c r="BL755" s="18" t="s">
        <v>152</v>
      </c>
      <c r="BM755" s="216" t="s">
        <v>573</v>
      </c>
    </row>
    <row r="756" s="2" customFormat="1">
      <c r="A756" s="39"/>
      <c r="B756" s="40"/>
      <c r="C756" s="41"/>
      <c r="D756" s="218" t="s">
        <v>155</v>
      </c>
      <c r="E756" s="41"/>
      <c r="F756" s="219" t="s">
        <v>574</v>
      </c>
      <c r="G756" s="41"/>
      <c r="H756" s="41"/>
      <c r="I756" s="220"/>
      <c r="J756" s="41"/>
      <c r="K756" s="41"/>
      <c r="L756" s="45"/>
      <c r="M756" s="221"/>
      <c r="N756" s="222"/>
      <c r="O756" s="85"/>
      <c r="P756" s="85"/>
      <c r="Q756" s="85"/>
      <c r="R756" s="85"/>
      <c r="S756" s="85"/>
      <c r="T756" s="86"/>
      <c r="U756" s="39"/>
      <c r="V756" s="39"/>
      <c r="W756" s="39"/>
      <c r="X756" s="39"/>
      <c r="Y756" s="39"/>
      <c r="Z756" s="39"/>
      <c r="AA756" s="39"/>
      <c r="AB756" s="39"/>
      <c r="AC756" s="39"/>
      <c r="AD756" s="39"/>
      <c r="AE756" s="39"/>
      <c r="AT756" s="18" t="s">
        <v>155</v>
      </c>
      <c r="AU756" s="18" t="s">
        <v>185</v>
      </c>
    </row>
    <row r="757" s="2" customFormat="1">
      <c r="A757" s="39"/>
      <c r="B757" s="40"/>
      <c r="C757" s="41"/>
      <c r="D757" s="218" t="s">
        <v>157</v>
      </c>
      <c r="E757" s="41"/>
      <c r="F757" s="223" t="s">
        <v>575</v>
      </c>
      <c r="G757" s="41"/>
      <c r="H757" s="41"/>
      <c r="I757" s="220"/>
      <c r="J757" s="41"/>
      <c r="K757" s="41"/>
      <c r="L757" s="45"/>
      <c r="M757" s="221"/>
      <c r="N757" s="222"/>
      <c r="O757" s="85"/>
      <c r="P757" s="85"/>
      <c r="Q757" s="85"/>
      <c r="R757" s="85"/>
      <c r="S757" s="85"/>
      <c r="T757" s="86"/>
      <c r="U757" s="39"/>
      <c r="V757" s="39"/>
      <c r="W757" s="39"/>
      <c r="X757" s="39"/>
      <c r="Y757" s="39"/>
      <c r="Z757" s="39"/>
      <c r="AA757" s="39"/>
      <c r="AB757" s="39"/>
      <c r="AC757" s="39"/>
      <c r="AD757" s="39"/>
      <c r="AE757" s="39"/>
      <c r="AT757" s="18" t="s">
        <v>157</v>
      </c>
      <c r="AU757" s="18" t="s">
        <v>185</v>
      </c>
    </row>
    <row r="758" s="12" customFormat="1" ht="22.8" customHeight="1">
      <c r="A758" s="12"/>
      <c r="B758" s="189"/>
      <c r="C758" s="190"/>
      <c r="D758" s="191" t="s">
        <v>72</v>
      </c>
      <c r="E758" s="203" t="s">
        <v>576</v>
      </c>
      <c r="F758" s="203" t="s">
        <v>577</v>
      </c>
      <c r="G758" s="190"/>
      <c r="H758" s="190"/>
      <c r="I758" s="193"/>
      <c r="J758" s="204">
        <f>BK758</f>
        <v>0</v>
      </c>
      <c r="K758" s="190"/>
      <c r="L758" s="195"/>
      <c r="M758" s="196"/>
      <c r="N758" s="197"/>
      <c r="O758" s="197"/>
      <c r="P758" s="198">
        <f>SUM(P759:P771)</f>
        <v>0</v>
      </c>
      <c r="Q758" s="197"/>
      <c r="R758" s="198">
        <f>SUM(R759:R771)</f>
        <v>0</v>
      </c>
      <c r="S758" s="197"/>
      <c r="T758" s="199">
        <f>SUM(T759:T771)</f>
        <v>0</v>
      </c>
      <c r="U758" s="12"/>
      <c r="V758" s="12"/>
      <c r="W758" s="12"/>
      <c r="X758" s="12"/>
      <c r="Y758" s="12"/>
      <c r="Z758" s="12"/>
      <c r="AA758" s="12"/>
      <c r="AB758" s="12"/>
      <c r="AC758" s="12"/>
      <c r="AD758" s="12"/>
      <c r="AE758" s="12"/>
      <c r="AR758" s="200" t="s">
        <v>81</v>
      </c>
      <c r="AT758" s="201" t="s">
        <v>72</v>
      </c>
      <c r="AU758" s="201" t="s">
        <v>81</v>
      </c>
      <c r="AY758" s="200" t="s">
        <v>143</v>
      </c>
      <c r="BK758" s="202">
        <f>SUM(BK759:BK771)</f>
        <v>0</v>
      </c>
    </row>
    <row r="759" s="2" customFormat="1" ht="24.15" customHeight="1">
      <c r="A759" s="39"/>
      <c r="B759" s="40"/>
      <c r="C759" s="205" t="s">
        <v>456</v>
      </c>
      <c r="D759" s="205" t="s">
        <v>147</v>
      </c>
      <c r="E759" s="206" t="s">
        <v>578</v>
      </c>
      <c r="F759" s="207" t="s">
        <v>579</v>
      </c>
      <c r="G759" s="208" t="s">
        <v>580</v>
      </c>
      <c r="H759" s="209">
        <v>2.9769999999999999</v>
      </c>
      <c r="I759" s="210"/>
      <c r="J759" s="211">
        <f>ROUND(I759*H759,2)</f>
        <v>0</v>
      </c>
      <c r="K759" s="207" t="s">
        <v>151</v>
      </c>
      <c r="L759" s="45"/>
      <c r="M759" s="212" t="s">
        <v>19</v>
      </c>
      <c r="N759" s="213" t="s">
        <v>45</v>
      </c>
      <c r="O759" s="85"/>
      <c r="P759" s="214">
        <f>O759*H759</f>
        <v>0</v>
      </c>
      <c r="Q759" s="214">
        <v>0</v>
      </c>
      <c r="R759" s="214">
        <f>Q759*H759</f>
        <v>0</v>
      </c>
      <c r="S759" s="214">
        <v>0</v>
      </c>
      <c r="T759" s="215">
        <f>S759*H759</f>
        <v>0</v>
      </c>
      <c r="U759" s="39"/>
      <c r="V759" s="39"/>
      <c r="W759" s="39"/>
      <c r="X759" s="39"/>
      <c r="Y759" s="39"/>
      <c r="Z759" s="39"/>
      <c r="AA759" s="39"/>
      <c r="AB759" s="39"/>
      <c r="AC759" s="39"/>
      <c r="AD759" s="39"/>
      <c r="AE759" s="39"/>
      <c r="AR759" s="216" t="s">
        <v>152</v>
      </c>
      <c r="AT759" s="216" t="s">
        <v>147</v>
      </c>
      <c r="AU759" s="216" t="s">
        <v>153</v>
      </c>
      <c r="AY759" s="18" t="s">
        <v>143</v>
      </c>
      <c r="BE759" s="217">
        <f>IF(N759="základní",J759,0)</f>
        <v>0</v>
      </c>
      <c r="BF759" s="217">
        <f>IF(N759="snížená",J759,0)</f>
        <v>0</v>
      </c>
      <c r="BG759" s="217">
        <f>IF(N759="zákl. přenesená",J759,0)</f>
        <v>0</v>
      </c>
      <c r="BH759" s="217">
        <f>IF(N759="sníž. přenesená",J759,0)</f>
        <v>0</v>
      </c>
      <c r="BI759" s="217">
        <f>IF(N759="nulová",J759,0)</f>
        <v>0</v>
      </c>
      <c r="BJ759" s="18" t="s">
        <v>153</v>
      </c>
      <c r="BK759" s="217">
        <f>ROUND(I759*H759,2)</f>
        <v>0</v>
      </c>
      <c r="BL759" s="18" t="s">
        <v>152</v>
      </c>
      <c r="BM759" s="216" t="s">
        <v>581</v>
      </c>
    </row>
    <row r="760" s="2" customFormat="1">
      <c r="A760" s="39"/>
      <c r="B760" s="40"/>
      <c r="C760" s="41"/>
      <c r="D760" s="218" t="s">
        <v>155</v>
      </c>
      <c r="E760" s="41"/>
      <c r="F760" s="219" t="s">
        <v>582</v>
      </c>
      <c r="G760" s="41"/>
      <c r="H760" s="41"/>
      <c r="I760" s="220"/>
      <c r="J760" s="41"/>
      <c r="K760" s="41"/>
      <c r="L760" s="45"/>
      <c r="M760" s="221"/>
      <c r="N760" s="222"/>
      <c r="O760" s="85"/>
      <c r="P760" s="85"/>
      <c r="Q760" s="85"/>
      <c r="R760" s="85"/>
      <c r="S760" s="85"/>
      <c r="T760" s="86"/>
      <c r="U760" s="39"/>
      <c r="V760" s="39"/>
      <c r="W760" s="39"/>
      <c r="X760" s="39"/>
      <c r="Y760" s="39"/>
      <c r="Z760" s="39"/>
      <c r="AA760" s="39"/>
      <c r="AB760" s="39"/>
      <c r="AC760" s="39"/>
      <c r="AD760" s="39"/>
      <c r="AE760" s="39"/>
      <c r="AT760" s="18" t="s">
        <v>155</v>
      </c>
      <c r="AU760" s="18" t="s">
        <v>153</v>
      </c>
    </row>
    <row r="761" s="2" customFormat="1">
      <c r="A761" s="39"/>
      <c r="B761" s="40"/>
      <c r="C761" s="41"/>
      <c r="D761" s="218" t="s">
        <v>157</v>
      </c>
      <c r="E761" s="41"/>
      <c r="F761" s="223" t="s">
        <v>583</v>
      </c>
      <c r="G761" s="41"/>
      <c r="H761" s="41"/>
      <c r="I761" s="220"/>
      <c r="J761" s="41"/>
      <c r="K761" s="41"/>
      <c r="L761" s="45"/>
      <c r="M761" s="221"/>
      <c r="N761" s="222"/>
      <c r="O761" s="85"/>
      <c r="P761" s="85"/>
      <c r="Q761" s="85"/>
      <c r="R761" s="85"/>
      <c r="S761" s="85"/>
      <c r="T761" s="86"/>
      <c r="U761" s="39"/>
      <c r="V761" s="39"/>
      <c r="W761" s="39"/>
      <c r="X761" s="39"/>
      <c r="Y761" s="39"/>
      <c r="Z761" s="39"/>
      <c r="AA761" s="39"/>
      <c r="AB761" s="39"/>
      <c r="AC761" s="39"/>
      <c r="AD761" s="39"/>
      <c r="AE761" s="39"/>
      <c r="AT761" s="18" t="s">
        <v>157</v>
      </c>
      <c r="AU761" s="18" t="s">
        <v>153</v>
      </c>
    </row>
    <row r="762" s="2" customFormat="1" ht="24.15" customHeight="1">
      <c r="A762" s="39"/>
      <c r="B762" s="40"/>
      <c r="C762" s="205" t="s">
        <v>584</v>
      </c>
      <c r="D762" s="205" t="s">
        <v>147</v>
      </c>
      <c r="E762" s="206" t="s">
        <v>585</v>
      </c>
      <c r="F762" s="207" t="s">
        <v>586</v>
      </c>
      <c r="G762" s="208" t="s">
        <v>580</v>
      </c>
      <c r="H762" s="209">
        <v>2.9769999999999999</v>
      </c>
      <c r="I762" s="210"/>
      <c r="J762" s="211">
        <f>ROUND(I762*H762,2)</f>
        <v>0</v>
      </c>
      <c r="K762" s="207" t="s">
        <v>151</v>
      </c>
      <c r="L762" s="45"/>
      <c r="M762" s="212" t="s">
        <v>19</v>
      </c>
      <c r="N762" s="213" t="s">
        <v>45</v>
      </c>
      <c r="O762" s="85"/>
      <c r="P762" s="214">
        <f>O762*H762</f>
        <v>0</v>
      </c>
      <c r="Q762" s="214">
        <v>0</v>
      </c>
      <c r="R762" s="214">
        <f>Q762*H762</f>
        <v>0</v>
      </c>
      <c r="S762" s="214">
        <v>0</v>
      </c>
      <c r="T762" s="215">
        <f>S762*H762</f>
        <v>0</v>
      </c>
      <c r="U762" s="39"/>
      <c r="V762" s="39"/>
      <c r="W762" s="39"/>
      <c r="X762" s="39"/>
      <c r="Y762" s="39"/>
      <c r="Z762" s="39"/>
      <c r="AA762" s="39"/>
      <c r="AB762" s="39"/>
      <c r="AC762" s="39"/>
      <c r="AD762" s="39"/>
      <c r="AE762" s="39"/>
      <c r="AR762" s="216" t="s">
        <v>152</v>
      </c>
      <c r="AT762" s="216" t="s">
        <v>147</v>
      </c>
      <c r="AU762" s="216" t="s">
        <v>153</v>
      </c>
      <c r="AY762" s="18" t="s">
        <v>143</v>
      </c>
      <c r="BE762" s="217">
        <f>IF(N762="základní",J762,0)</f>
        <v>0</v>
      </c>
      <c r="BF762" s="217">
        <f>IF(N762="snížená",J762,0)</f>
        <v>0</v>
      </c>
      <c r="BG762" s="217">
        <f>IF(N762="zákl. přenesená",J762,0)</f>
        <v>0</v>
      </c>
      <c r="BH762" s="217">
        <f>IF(N762="sníž. přenesená",J762,0)</f>
        <v>0</v>
      </c>
      <c r="BI762" s="217">
        <f>IF(N762="nulová",J762,0)</f>
        <v>0</v>
      </c>
      <c r="BJ762" s="18" t="s">
        <v>153</v>
      </c>
      <c r="BK762" s="217">
        <f>ROUND(I762*H762,2)</f>
        <v>0</v>
      </c>
      <c r="BL762" s="18" t="s">
        <v>152</v>
      </c>
      <c r="BM762" s="216" t="s">
        <v>587</v>
      </c>
    </row>
    <row r="763" s="2" customFormat="1">
      <c r="A763" s="39"/>
      <c r="B763" s="40"/>
      <c r="C763" s="41"/>
      <c r="D763" s="218" t="s">
        <v>155</v>
      </c>
      <c r="E763" s="41"/>
      <c r="F763" s="219" t="s">
        <v>588</v>
      </c>
      <c r="G763" s="41"/>
      <c r="H763" s="41"/>
      <c r="I763" s="220"/>
      <c r="J763" s="41"/>
      <c r="K763" s="41"/>
      <c r="L763" s="45"/>
      <c r="M763" s="221"/>
      <c r="N763" s="222"/>
      <c r="O763" s="85"/>
      <c r="P763" s="85"/>
      <c r="Q763" s="85"/>
      <c r="R763" s="85"/>
      <c r="S763" s="85"/>
      <c r="T763" s="86"/>
      <c r="U763" s="39"/>
      <c r="V763" s="39"/>
      <c r="W763" s="39"/>
      <c r="X763" s="39"/>
      <c r="Y763" s="39"/>
      <c r="Z763" s="39"/>
      <c r="AA763" s="39"/>
      <c r="AB763" s="39"/>
      <c r="AC763" s="39"/>
      <c r="AD763" s="39"/>
      <c r="AE763" s="39"/>
      <c r="AT763" s="18" t="s">
        <v>155</v>
      </c>
      <c r="AU763" s="18" t="s">
        <v>153</v>
      </c>
    </row>
    <row r="764" s="2" customFormat="1">
      <c r="A764" s="39"/>
      <c r="B764" s="40"/>
      <c r="C764" s="41"/>
      <c r="D764" s="218" t="s">
        <v>157</v>
      </c>
      <c r="E764" s="41"/>
      <c r="F764" s="223" t="s">
        <v>589</v>
      </c>
      <c r="G764" s="41"/>
      <c r="H764" s="41"/>
      <c r="I764" s="220"/>
      <c r="J764" s="41"/>
      <c r="K764" s="41"/>
      <c r="L764" s="45"/>
      <c r="M764" s="221"/>
      <c r="N764" s="222"/>
      <c r="O764" s="85"/>
      <c r="P764" s="85"/>
      <c r="Q764" s="85"/>
      <c r="R764" s="85"/>
      <c r="S764" s="85"/>
      <c r="T764" s="86"/>
      <c r="U764" s="39"/>
      <c r="V764" s="39"/>
      <c r="W764" s="39"/>
      <c r="X764" s="39"/>
      <c r="Y764" s="39"/>
      <c r="Z764" s="39"/>
      <c r="AA764" s="39"/>
      <c r="AB764" s="39"/>
      <c r="AC764" s="39"/>
      <c r="AD764" s="39"/>
      <c r="AE764" s="39"/>
      <c r="AT764" s="18" t="s">
        <v>157</v>
      </c>
      <c r="AU764" s="18" t="s">
        <v>153</v>
      </c>
    </row>
    <row r="765" s="2" customFormat="1" ht="24.15" customHeight="1">
      <c r="A765" s="39"/>
      <c r="B765" s="40"/>
      <c r="C765" s="205" t="s">
        <v>472</v>
      </c>
      <c r="D765" s="205" t="s">
        <v>147</v>
      </c>
      <c r="E765" s="206" t="s">
        <v>590</v>
      </c>
      <c r="F765" s="207" t="s">
        <v>591</v>
      </c>
      <c r="G765" s="208" t="s">
        <v>580</v>
      </c>
      <c r="H765" s="209">
        <v>41.677999999999997</v>
      </c>
      <c r="I765" s="210"/>
      <c r="J765" s="211">
        <f>ROUND(I765*H765,2)</f>
        <v>0</v>
      </c>
      <c r="K765" s="207" t="s">
        <v>151</v>
      </c>
      <c r="L765" s="45"/>
      <c r="M765" s="212" t="s">
        <v>19</v>
      </c>
      <c r="N765" s="213" t="s">
        <v>45</v>
      </c>
      <c r="O765" s="85"/>
      <c r="P765" s="214">
        <f>O765*H765</f>
        <v>0</v>
      </c>
      <c r="Q765" s="214">
        <v>0</v>
      </c>
      <c r="R765" s="214">
        <f>Q765*H765</f>
        <v>0</v>
      </c>
      <c r="S765" s="214">
        <v>0</v>
      </c>
      <c r="T765" s="215">
        <f>S765*H765</f>
        <v>0</v>
      </c>
      <c r="U765" s="39"/>
      <c r="V765" s="39"/>
      <c r="W765" s="39"/>
      <c r="X765" s="39"/>
      <c r="Y765" s="39"/>
      <c r="Z765" s="39"/>
      <c r="AA765" s="39"/>
      <c r="AB765" s="39"/>
      <c r="AC765" s="39"/>
      <c r="AD765" s="39"/>
      <c r="AE765" s="39"/>
      <c r="AR765" s="216" t="s">
        <v>152</v>
      </c>
      <c r="AT765" s="216" t="s">
        <v>147</v>
      </c>
      <c r="AU765" s="216" t="s">
        <v>153</v>
      </c>
      <c r="AY765" s="18" t="s">
        <v>143</v>
      </c>
      <c r="BE765" s="217">
        <f>IF(N765="základní",J765,0)</f>
        <v>0</v>
      </c>
      <c r="BF765" s="217">
        <f>IF(N765="snížená",J765,0)</f>
        <v>0</v>
      </c>
      <c r="BG765" s="217">
        <f>IF(N765="zákl. přenesená",J765,0)</f>
        <v>0</v>
      </c>
      <c r="BH765" s="217">
        <f>IF(N765="sníž. přenesená",J765,0)</f>
        <v>0</v>
      </c>
      <c r="BI765" s="217">
        <f>IF(N765="nulová",J765,0)</f>
        <v>0</v>
      </c>
      <c r="BJ765" s="18" t="s">
        <v>153</v>
      </c>
      <c r="BK765" s="217">
        <f>ROUND(I765*H765,2)</f>
        <v>0</v>
      </c>
      <c r="BL765" s="18" t="s">
        <v>152</v>
      </c>
      <c r="BM765" s="216" t="s">
        <v>592</v>
      </c>
    </row>
    <row r="766" s="2" customFormat="1">
      <c r="A766" s="39"/>
      <c r="B766" s="40"/>
      <c r="C766" s="41"/>
      <c r="D766" s="218" t="s">
        <v>155</v>
      </c>
      <c r="E766" s="41"/>
      <c r="F766" s="219" t="s">
        <v>593</v>
      </c>
      <c r="G766" s="41"/>
      <c r="H766" s="41"/>
      <c r="I766" s="220"/>
      <c r="J766" s="41"/>
      <c r="K766" s="41"/>
      <c r="L766" s="45"/>
      <c r="M766" s="221"/>
      <c r="N766" s="222"/>
      <c r="O766" s="85"/>
      <c r="P766" s="85"/>
      <c r="Q766" s="85"/>
      <c r="R766" s="85"/>
      <c r="S766" s="85"/>
      <c r="T766" s="86"/>
      <c r="U766" s="39"/>
      <c r="V766" s="39"/>
      <c r="W766" s="39"/>
      <c r="X766" s="39"/>
      <c r="Y766" s="39"/>
      <c r="Z766" s="39"/>
      <c r="AA766" s="39"/>
      <c r="AB766" s="39"/>
      <c r="AC766" s="39"/>
      <c r="AD766" s="39"/>
      <c r="AE766" s="39"/>
      <c r="AT766" s="18" t="s">
        <v>155</v>
      </c>
      <c r="AU766" s="18" t="s">
        <v>153</v>
      </c>
    </row>
    <row r="767" s="2" customFormat="1">
      <c r="A767" s="39"/>
      <c r="B767" s="40"/>
      <c r="C767" s="41"/>
      <c r="D767" s="218" t="s">
        <v>157</v>
      </c>
      <c r="E767" s="41"/>
      <c r="F767" s="223" t="s">
        <v>589</v>
      </c>
      <c r="G767" s="41"/>
      <c r="H767" s="41"/>
      <c r="I767" s="220"/>
      <c r="J767" s="41"/>
      <c r="K767" s="41"/>
      <c r="L767" s="45"/>
      <c r="M767" s="221"/>
      <c r="N767" s="222"/>
      <c r="O767" s="85"/>
      <c r="P767" s="85"/>
      <c r="Q767" s="85"/>
      <c r="R767" s="85"/>
      <c r="S767" s="85"/>
      <c r="T767" s="86"/>
      <c r="U767" s="39"/>
      <c r="V767" s="39"/>
      <c r="W767" s="39"/>
      <c r="X767" s="39"/>
      <c r="Y767" s="39"/>
      <c r="Z767" s="39"/>
      <c r="AA767" s="39"/>
      <c r="AB767" s="39"/>
      <c r="AC767" s="39"/>
      <c r="AD767" s="39"/>
      <c r="AE767" s="39"/>
      <c r="AT767" s="18" t="s">
        <v>157</v>
      </c>
      <c r="AU767" s="18" t="s">
        <v>153</v>
      </c>
    </row>
    <row r="768" s="14" customFormat="1">
      <c r="A768" s="14"/>
      <c r="B768" s="234"/>
      <c r="C768" s="235"/>
      <c r="D768" s="218" t="s">
        <v>159</v>
      </c>
      <c r="E768" s="235"/>
      <c r="F768" s="237" t="s">
        <v>594</v>
      </c>
      <c r="G768" s="235"/>
      <c r="H768" s="238">
        <v>41.677999999999997</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159</v>
      </c>
      <c r="AU768" s="244" t="s">
        <v>153</v>
      </c>
      <c r="AV768" s="14" t="s">
        <v>153</v>
      </c>
      <c r="AW768" s="14" t="s">
        <v>4</v>
      </c>
      <c r="AX768" s="14" t="s">
        <v>81</v>
      </c>
      <c r="AY768" s="244" t="s">
        <v>143</v>
      </c>
    </row>
    <row r="769" s="2" customFormat="1" ht="24.15" customHeight="1">
      <c r="A769" s="39"/>
      <c r="B769" s="40"/>
      <c r="C769" s="205" t="s">
        <v>595</v>
      </c>
      <c r="D769" s="205" t="s">
        <v>147</v>
      </c>
      <c r="E769" s="206" t="s">
        <v>596</v>
      </c>
      <c r="F769" s="207" t="s">
        <v>597</v>
      </c>
      <c r="G769" s="208" t="s">
        <v>580</v>
      </c>
      <c r="H769" s="209">
        <v>1.0489999999999999</v>
      </c>
      <c r="I769" s="210"/>
      <c r="J769" s="211">
        <f>ROUND(I769*H769,2)</f>
        <v>0</v>
      </c>
      <c r="K769" s="207" t="s">
        <v>151</v>
      </c>
      <c r="L769" s="45"/>
      <c r="M769" s="212" t="s">
        <v>19</v>
      </c>
      <c r="N769" s="213" t="s">
        <v>45</v>
      </c>
      <c r="O769" s="85"/>
      <c r="P769" s="214">
        <f>O769*H769</f>
        <v>0</v>
      </c>
      <c r="Q769" s="214">
        <v>0</v>
      </c>
      <c r="R769" s="214">
        <f>Q769*H769</f>
        <v>0</v>
      </c>
      <c r="S769" s="214">
        <v>0</v>
      </c>
      <c r="T769" s="215">
        <f>S769*H769</f>
        <v>0</v>
      </c>
      <c r="U769" s="39"/>
      <c r="V769" s="39"/>
      <c r="W769" s="39"/>
      <c r="X769" s="39"/>
      <c r="Y769" s="39"/>
      <c r="Z769" s="39"/>
      <c r="AA769" s="39"/>
      <c r="AB769" s="39"/>
      <c r="AC769" s="39"/>
      <c r="AD769" s="39"/>
      <c r="AE769" s="39"/>
      <c r="AR769" s="216" t="s">
        <v>152</v>
      </c>
      <c r="AT769" s="216" t="s">
        <v>147</v>
      </c>
      <c r="AU769" s="216" t="s">
        <v>153</v>
      </c>
      <c r="AY769" s="18" t="s">
        <v>143</v>
      </c>
      <c r="BE769" s="217">
        <f>IF(N769="základní",J769,0)</f>
        <v>0</v>
      </c>
      <c r="BF769" s="217">
        <f>IF(N769="snížená",J769,0)</f>
        <v>0</v>
      </c>
      <c r="BG769" s="217">
        <f>IF(N769="zákl. přenesená",J769,0)</f>
        <v>0</v>
      </c>
      <c r="BH769" s="217">
        <f>IF(N769="sníž. přenesená",J769,0)</f>
        <v>0</v>
      </c>
      <c r="BI769" s="217">
        <f>IF(N769="nulová",J769,0)</f>
        <v>0</v>
      </c>
      <c r="BJ769" s="18" t="s">
        <v>153</v>
      </c>
      <c r="BK769" s="217">
        <f>ROUND(I769*H769,2)</f>
        <v>0</v>
      </c>
      <c r="BL769" s="18" t="s">
        <v>152</v>
      </c>
      <c r="BM769" s="216" t="s">
        <v>598</v>
      </c>
    </row>
    <row r="770" s="2" customFormat="1">
      <c r="A770" s="39"/>
      <c r="B770" s="40"/>
      <c r="C770" s="41"/>
      <c r="D770" s="218" t="s">
        <v>155</v>
      </c>
      <c r="E770" s="41"/>
      <c r="F770" s="219" t="s">
        <v>599</v>
      </c>
      <c r="G770" s="41"/>
      <c r="H770" s="41"/>
      <c r="I770" s="220"/>
      <c r="J770" s="41"/>
      <c r="K770" s="41"/>
      <c r="L770" s="45"/>
      <c r="M770" s="221"/>
      <c r="N770" s="222"/>
      <c r="O770" s="85"/>
      <c r="P770" s="85"/>
      <c r="Q770" s="85"/>
      <c r="R770" s="85"/>
      <c r="S770" s="85"/>
      <c r="T770" s="86"/>
      <c r="U770" s="39"/>
      <c r="V770" s="39"/>
      <c r="W770" s="39"/>
      <c r="X770" s="39"/>
      <c r="Y770" s="39"/>
      <c r="Z770" s="39"/>
      <c r="AA770" s="39"/>
      <c r="AB770" s="39"/>
      <c r="AC770" s="39"/>
      <c r="AD770" s="39"/>
      <c r="AE770" s="39"/>
      <c r="AT770" s="18" t="s">
        <v>155</v>
      </c>
      <c r="AU770" s="18" t="s">
        <v>153</v>
      </c>
    </row>
    <row r="771" s="2" customFormat="1">
      <c r="A771" s="39"/>
      <c r="B771" s="40"/>
      <c r="C771" s="41"/>
      <c r="D771" s="218" t="s">
        <v>157</v>
      </c>
      <c r="E771" s="41"/>
      <c r="F771" s="223" t="s">
        <v>600</v>
      </c>
      <c r="G771" s="41"/>
      <c r="H771" s="41"/>
      <c r="I771" s="220"/>
      <c r="J771" s="41"/>
      <c r="K771" s="41"/>
      <c r="L771" s="45"/>
      <c r="M771" s="221"/>
      <c r="N771" s="222"/>
      <c r="O771" s="85"/>
      <c r="P771" s="85"/>
      <c r="Q771" s="85"/>
      <c r="R771" s="85"/>
      <c r="S771" s="85"/>
      <c r="T771" s="86"/>
      <c r="U771" s="39"/>
      <c r="V771" s="39"/>
      <c r="W771" s="39"/>
      <c r="X771" s="39"/>
      <c r="Y771" s="39"/>
      <c r="Z771" s="39"/>
      <c r="AA771" s="39"/>
      <c r="AB771" s="39"/>
      <c r="AC771" s="39"/>
      <c r="AD771" s="39"/>
      <c r="AE771" s="39"/>
      <c r="AT771" s="18" t="s">
        <v>157</v>
      </c>
      <c r="AU771" s="18" t="s">
        <v>153</v>
      </c>
    </row>
    <row r="772" s="12" customFormat="1" ht="22.8" customHeight="1">
      <c r="A772" s="12"/>
      <c r="B772" s="189"/>
      <c r="C772" s="190"/>
      <c r="D772" s="191" t="s">
        <v>72</v>
      </c>
      <c r="E772" s="203" t="s">
        <v>601</v>
      </c>
      <c r="F772" s="203" t="s">
        <v>602</v>
      </c>
      <c r="G772" s="190"/>
      <c r="H772" s="190"/>
      <c r="I772" s="193"/>
      <c r="J772" s="204">
        <f>BK772</f>
        <v>0</v>
      </c>
      <c r="K772" s="190"/>
      <c r="L772" s="195"/>
      <c r="M772" s="196"/>
      <c r="N772" s="197"/>
      <c r="O772" s="197"/>
      <c r="P772" s="198">
        <f>SUM(P773:P775)</f>
        <v>0</v>
      </c>
      <c r="Q772" s="197"/>
      <c r="R772" s="198">
        <f>SUM(R773:R775)</f>
        <v>0</v>
      </c>
      <c r="S772" s="197"/>
      <c r="T772" s="199">
        <f>SUM(T773:T775)</f>
        <v>0</v>
      </c>
      <c r="U772" s="12"/>
      <c r="V772" s="12"/>
      <c r="W772" s="12"/>
      <c r="X772" s="12"/>
      <c r="Y772" s="12"/>
      <c r="Z772" s="12"/>
      <c r="AA772" s="12"/>
      <c r="AB772" s="12"/>
      <c r="AC772" s="12"/>
      <c r="AD772" s="12"/>
      <c r="AE772" s="12"/>
      <c r="AR772" s="200" t="s">
        <v>81</v>
      </c>
      <c r="AT772" s="201" t="s">
        <v>72</v>
      </c>
      <c r="AU772" s="201" t="s">
        <v>81</v>
      </c>
      <c r="AY772" s="200" t="s">
        <v>143</v>
      </c>
      <c r="BK772" s="202">
        <f>SUM(BK773:BK775)</f>
        <v>0</v>
      </c>
    </row>
    <row r="773" s="2" customFormat="1" ht="14.4" customHeight="1">
      <c r="A773" s="39"/>
      <c r="B773" s="40"/>
      <c r="C773" s="205" t="s">
        <v>603</v>
      </c>
      <c r="D773" s="205" t="s">
        <v>147</v>
      </c>
      <c r="E773" s="206" t="s">
        <v>604</v>
      </c>
      <c r="F773" s="207" t="s">
        <v>605</v>
      </c>
      <c r="G773" s="208" t="s">
        <v>580</v>
      </c>
      <c r="H773" s="209">
        <v>16.972999999999999</v>
      </c>
      <c r="I773" s="210"/>
      <c r="J773" s="211">
        <f>ROUND(I773*H773,2)</f>
        <v>0</v>
      </c>
      <c r="K773" s="207" t="s">
        <v>151</v>
      </c>
      <c r="L773" s="45"/>
      <c r="M773" s="212" t="s">
        <v>19</v>
      </c>
      <c r="N773" s="213" t="s">
        <v>45</v>
      </c>
      <c r="O773" s="85"/>
      <c r="P773" s="214">
        <f>O773*H773</f>
        <v>0</v>
      </c>
      <c r="Q773" s="214">
        <v>0</v>
      </c>
      <c r="R773" s="214">
        <f>Q773*H773</f>
        <v>0</v>
      </c>
      <c r="S773" s="214">
        <v>0</v>
      </c>
      <c r="T773" s="215">
        <f>S773*H773</f>
        <v>0</v>
      </c>
      <c r="U773" s="39"/>
      <c r="V773" s="39"/>
      <c r="W773" s="39"/>
      <c r="X773" s="39"/>
      <c r="Y773" s="39"/>
      <c r="Z773" s="39"/>
      <c r="AA773" s="39"/>
      <c r="AB773" s="39"/>
      <c r="AC773" s="39"/>
      <c r="AD773" s="39"/>
      <c r="AE773" s="39"/>
      <c r="AR773" s="216" t="s">
        <v>152</v>
      </c>
      <c r="AT773" s="216" t="s">
        <v>147</v>
      </c>
      <c r="AU773" s="216" t="s">
        <v>153</v>
      </c>
      <c r="AY773" s="18" t="s">
        <v>143</v>
      </c>
      <c r="BE773" s="217">
        <f>IF(N773="základní",J773,0)</f>
        <v>0</v>
      </c>
      <c r="BF773" s="217">
        <f>IF(N773="snížená",J773,0)</f>
        <v>0</v>
      </c>
      <c r="BG773" s="217">
        <f>IF(N773="zákl. přenesená",J773,0)</f>
        <v>0</v>
      </c>
      <c r="BH773" s="217">
        <f>IF(N773="sníž. přenesená",J773,0)</f>
        <v>0</v>
      </c>
      <c r="BI773" s="217">
        <f>IF(N773="nulová",J773,0)</f>
        <v>0</v>
      </c>
      <c r="BJ773" s="18" t="s">
        <v>153</v>
      </c>
      <c r="BK773" s="217">
        <f>ROUND(I773*H773,2)</f>
        <v>0</v>
      </c>
      <c r="BL773" s="18" t="s">
        <v>152</v>
      </c>
      <c r="BM773" s="216" t="s">
        <v>606</v>
      </c>
    </row>
    <row r="774" s="2" customFormat="1">
      <c r="A774" s="39"/>
      <c r="B774" s="40"/>
      <c r="C774" s="41"/>
      <c r="D774" s="218" t="s">
        <v>155</v>
      </c>
      <c r="E774" s="41"/>
      <c r="F774" s="219" t="s">
        <v>607</v>
      </c>
      <c r="G774" s="41"/>
      <c r="H774" s="41"/>
      <c r="I774" s="220"/>
      <c r="J774" s="41"/>
      <c r="K774" s="41"/>
      <c r="L774" s="45"/>
      <c r="M774" s="221"/>
      <c r="N774" s="222"/>
      <c r="O774" s="85"/>
      <c r="P774" s="85"/>
      <c r="Q774" s="85"/>
      <c r="R774" s="85"/>
      <c r="S774" s="85"/>
      <c r="T774" s="86"/>
      <c r="U774" s="39"/>
      <c r="V774" s="39"/>
      <c r="W774" s="39"/>
      <c r="X774" s="39"/>
      <c r="Y774" s="39"/>
      <c r="Z774" s="39"/>
      <c r="AA774" s="39"/>
      <c r="AB774" s="39"/>
      <c r="AC774" s="39"/>
      <c r="AD774" s="39"/>
      <c r="AE774" s="39"/>
      <c r="AT774" s="18" t="s">
        <v>155</v>
      </c>
      <c r="AU774" s="18" t="s">
        <v>153</v>
      </c>
    </row>
    <row r="775" s="2" customFormat="1">
      <c r="A775" s="39"/>
      <c r="B775" s="40"/>
      <c r="C775" s="41"/>
      <c r="D775" s="218" t="s">
        <v>157</v>
      </c>
      <c r="E775" s="41"/>
      <c r="F775" s="223" t="s">
        <v>608</v>
      </c>
      <c r="G775" s="41"/>
      <c r="H775" s="41"/>
      <c r="I775" s="220"/>
      <c r="J775" s="41"/>
      <c r="K775" s="41"/>
      <c r="L775" s="45"/>
      <c r="M775" s="221"/>
      <c r="N775" s="222"/>
      <c r="O775" s="85"/>
      <c r="P775" s="85"/>
      <c r="Q775" s="85"/>
      <c r="R775" s="85"/>
      <c r="S775" s="85"/>
      <c r="T775" s="86"/>
      <c r="U775" s="39"/>
      <c r="V775" s="39"/>
      <c r="W775" s="39"/>
      <c r="X775" s="39"/>
      <c r="Y775" s="39"/>
      <c r="Z775" s="39"/>
      <c r="AA775" s="39"/>
      <c r="AB775" s="39"/>
      <c r="AC775" s="39"/>
      <c r="AD775" s="39"/>
      <c r="AE775" s="39"/>
      <c r="AT775" s="18" t="s">
        <v>157</v>
      </c>
      <c r="AU775" s="18" t="s">
        <v>153</v>
      </c>
    </row>
    <row r="776" s="12" customFormat="1" ht="25.92" customHeight="1">
      <c r="A776" s="12"/>
      <c r="B776" s="189"/>
      <c r="C776" s="190"/>
      <c r="D776" s="191" t="s">
        <v>72</v>
      </c>
      <c r="E776" s="192" t="s">
        <v>609</v>
      </c>
      <c r="F776" s="192" t="s">
        <v>610</v>
      </c>
      <c r="G776" s="190"/>
      <c r="H776" s="190"/>
      <c r="I776" s="193"/>
      <c r="J776" s="194">
        <f>BK776</f>
        <v>0</v>
      </c>
      <c r="K776" s="190"/>
      <c r="L776" s="195"/>
      <c r="M776" s="196"/>
      <c r="N776" s="197"/>
      <c r="O776" s="197"/>
      <c r="P776" s="198">
        <f>P777+P789+P797+P828+P843+P924+P954+P967+P1030+P1059+P1077</f>
        <v>0</v>
      </c>
      <c r="Q776" s="197"/>
      <c r="R776" s="198">
        <f>R777+R789+R797+R828+R843+R924+R954+R967+R1030+R1059+R1077</f>
        <v>3.0909384899999996</v>
      </c>
      <c r="S776" s="197"/>
      <c r="T776" s="199">
        <f>T777+T789+T797+T828+T843+T924+T954+T967+T1030+T1059+T1077</f>
        <v>1.0487804600000001</v>
      </c>
      <c r="U776" s="12"/>
      <c r="V776" s="12"/>
      <c r="W776" s="12"/>
      <c r="X776" s="12"/>
      <c r="Y776" s="12"/>
      <c r="Z776" s="12"/>
      <c r="AA776" s="12"/>
      <c r="AB776" s="12"/>
      <c r="AC776" s="12"/>
      <c r="AD776" s="12"/>
      <c r="AE776" s="12"/>
      <c r="AR776" s="200" t="s">
        <v>153</v>
      </c>
      <c r="AT776" s="201" t="s">
        <v>72</v>
      </c>
      <c r="AU776" s="201" t="s">
        <v>73</v>
      </c>
      <c r="AY776" s="200" t="s">
        <v>143</v>
      </c>
      <c r="BK776" s="202">
        <f>BK777+BK789+BK797+BK828+BK843+BK924+BK954+BK967+BK1030+BK1059+BK1077</f>
        <v>0</v>
      </c>
    </row>
    <row r="777" s="12" customFormat="1" ht="22.8" customHeight="1">
      <c r="A777" s="12"/>
      <c r="B777" s="189"/>
      <c r="C777" s="190"/>
      <c r="D777" s="191" t="s">
        <v>72</v>
      </c>
      <c r="E777" s="203" t="s">
        <v>611</v>
      </c>
      <c r="F777" s="203" t="s">
        <v>612</v>
      </c>
      <c r="G777" s="190"/>
      <c r="H777" s="190"/>
      <c r="I777" s="193"/>
      <c r="J777" s="204">
        <f>BK777</f>
        <v>0</v>
      </c>
      <c r="K777" s="190"/>
      <c r="L777" s="195"/>
      <c r="M777" s="196"/>
      <c r="N777" s="197"/>
      <c r="O777" s="197"/>
      <c r="P777" s="198">
        <f>SUM(P778:P788)</f>
        <v>0</v>
      </c>
      <c r="Q777" s="197"/>
      <c r="R777" s="198">
        <f>SUM(R778:R788)</f>
        <v>0.043809300000000002</v>
      </c>
      <c r="S777" s="197"/>
      <c r="T777" s="199">
        <f>SUM(T778:T788)</f>
        <v>0</v>
      </c>
      <c r="U777" s="12"/>
      <c r="V777" s="12"/>
      <c r="W777" s="12"/>
      <c r="X777" s="12"/>
      <c r="Y777" s="12"/>
      <c r="Z777" s="12"/>
      <c r="AA777" s="12"/>
      <c r="AB777" s="12"/>
      <c r="AC777" s="12"/>
      <c r="AD777" s="12"/>
      <c r="AE777" s="12"/>
      <c r="AR777" s="200" t="s">
        <v>153</v>
      </c>
      <c r="AT777" s="201" t="s">
        <v>72</v>
      </c>
      <c r="AU777" s="201" t="s">
        <v>81</v>
      </c>
      <c r="AY777" s="200" t="s">
        <v>143</v>
      </c>
      <c r="BK777" s="202">
        <f>SUM(BK778:BK788)</f>
        <v>0</v>
      </c>
    </row>
    <row r="778" s="2" customFormat="1" ht="37.8" customHeight="1">
      <c r="A778" s="39"/>
      <c r="B778" s="40"/>
      <c r="C778" s="205" t="s">
        <v>613</v>
      </c>
      <c r="D778" s="205" t="s">
        <v>147</v>
      </c>
      <c r="E778" s="206" t="s">
        <v>614</v>
      </c>
      <c r="F778" s="207" t="s">
        <v>615</v>
      </c>
      <c r="G778" s="208" t="s">
        <v>150</v>
      </c>
      <c r="H778" s="209">
        <v>6.3700000000000001</v>
      </c>
      <c r="I778" s="210"/>
      <c r="J778" s="211">
        <f>ROUND(I778*H778,2)</f>
        <v>0</v>
      </c>
      <c r="K778" s="207" t="s">
        <v>151</v>
      </c>
      <c r="L778" s="45"/>
      <c r="M778" s="212" t="s">
        <v>19</v>
      </c>
      <c r="N778" s="213" t="s">
        <v>45</v>
      </c>
      <c r="O778" s="85"/>
      <c r="P778" s="214">
        <f>O778*H778</f>
        <v>0</v>
      </c>
      <c r="Q778" s="214">
        <v>0.0060000000000000001</v>
      </c>
      <c r="R778" s="214">
        <f>Q778*H778</f>
        <v>0.038220000000000004</v>
      </c>
      <c r="S778" s="214">
        <v>0</v>
      </c>
      <c r="T778" s="215">
        <f>S778*H778</f>
        <v>0</v>
      </c>
      <c r="U778" s="39"/>
      <c r="V778" s="39"/>
      <c r="W778" s="39"/>
      <c r="X778" s="39"/>
      <c r="Y778" s="39"/>
      <c r="Z778" s="39"/>
      <c r="AA778" s="39"/>
      <c r="AB778" s="39"/>
      <c r="AC778" s="39"/>
      <c r="AD778" s="39"/>
      <c r="AE778" s="39"/>
      <c r="AR778" s="216" t="s">
        <v>308</v>
      </c>
      <c r="AT778" s="216" t="s">
        <v>147</v>
      </c>
      <c r="AU778" s="216" t="s">
        <v>153</v>
      </c>
      <c r="AY778" s="18" t="s">
        <v>143</v>
      </c>
      <c r="BE778" s="217">
        <f>IF(N778="základní",J778,0)</f>
        <v>0</v>
      </c>
      <c r="BF778" s="217">
        <f>IF(N778="snížená",J778,0)</f>
        <v>0</v>
      </c>
      <c r="BG778" s="217">
        <f>IF(N778="zákl. přenesená",J778,0)</f>
        <v>0</v>
      </c>
      <c r="BH778" s="217">
        <f>IF(N778="sníž. přenesená",J778,0)</f>
        <v>0</v>
      </c>
      <c r="BI778" s="217">
        <f>IF(N778="nulová",J778,0)</f>
        <v>0</v>
      </c>
      <c r="BJ778" s="18" t="s">
        <v>153</v>
      </c>
      <c r="BK778" s="217">
        <f>ROUND(I778*H778,2)</f>
        <v>0</v>
      </c>
      <c r="BL778" s="18" t="s">
        <v>308</v>
      </c>
      <c r="BM778" s="216" t="s">
        <v>616</v>
      </c>
    </row>
    <row r="779" s="2" customFormat="1">
      <c r="A779" s="39"/>
      <c r="B779" s="40"/>
      <c r="C779" s="41"/>
      <c r="D779" s="218" t="s">
        <v>155</v>
      </c>
      <c r="E779" s="41"/>
      <c r="F779" s="219" t="s">
        <v>617</v>
      </c>
      <c r="G779" s="41"/>
      <c r="H779" s="41"/>
      <c r="I779" s="220"/>
      <c r="J779" s="41"/>
      <c r="K779" s="41"/>
      <c r="L779" s="45"/>
      <c r="M779" s="221"/>
      <c r="N779" s="222"/>
      <c r="O779" s="85"/>
      <c r="P779" s="85"/>
      <c r="Q779" s="85"/>
      <c r="R779" s="85"/>
      <c r="S779" s="85"/>
      <c r="T779" s="86"/>
      <c r="U779" s="39"/>
      <c r="V779" s="39"/>
      <c r="W779" s="39"/>
      <c r="X779" s="39"/>
      <c r="Y779" s="39"/>
      <c r="Z779" s="39"/>
      <c r="AA779" s="39"/>
      <c r="AB779" s="39"/>
      <c r="AC779" s="39"/>
      <c r="AD779" s="39"/>
      <c r="AE779" s="39"/>
      <c r="AT779" s="18" t="s">
        <v>155</v>
      </c>
      <c r="AU779" s="18" t="s">
        <v>153</v>
      </c>
    </row>
    <row r="780" s="13" customFormat="1">
      <c r="A780" s="13"/>
      <c r="B780" s="224"/>
      <c r="C780" s="225"/>
      <c r="D780" s="218" t="s">
        <v>159</v>
      </c>
      <c r="E780" s="226" t="s">
        <v>19</v>
      </c>
      <c r="F780" s="227" t="s">
        <v>221</v>
      </c>
      <c r="G780" s="225"/>
      <c r="H780" s="226" t="s">
        <v>19</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159</v>
      </c>
      <c r="AU780" s="233" t="s">
        <v>153</v>
      </c>
      <c r="AV780" s="13" t="s">
        <v>81</v>
      </c>
      <c r="AW780" s="13" t="s">
        <v>35</v>
      </c>
      <c r="AX780" s="13" t="s">
        <v>73</v>
      </c>
      <c r="AY780" s="233" t="s">
        <v>143</v>
      </c>
    </row>
    <row r="781" s="14" customFormat="1">
      <c r="A781" s="14"/>
      <c r="B781" s="234"/>
      <c r="C781" s="235"/>
      <c r="D781" s="218" t="s">
        <v>159</v>
      </c>
      <c r="E781" s="236" t="s">
        <v>19</v>
      </c>
      <c r="F781" s="237" t="s">
        <v>178</v>
      </c>
      <c r="G781" s="235"/>
      <c r="H781" s="238">
        <v>6.3700000000000001</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159</v>
      </c>
      <c r="AU781" s="244" t="s">
        <v>153</v>
      </c>
      <c r="AV781" s="14" t="s">
        <v>153</v>
      </c>
      <c r="AW781" s="14" t="s">
        <v>35</v>
      </c>
      <c r="AX781" s="14" t="s">
        <v>81</v>
      </c>
      <c r="AY781" s="244" t="s">
        <v>143</v>
      </c>
    </row>
    <row r="782" s="2" customFormat="1" ht="37.8" customHeight="1">
      <c r="A782" s="39"/>
      <c r="B782" s="40"/>
      <c r="C782" s="205" t="s">
        <v>618</v>
      </c>
      <c r="D782" s="205" t="s">
        <v>147</v>
      </c>
      <c r="E782" s="206" t="s">
        <v>619</v>
      </c>
      <c r="F782" s="207" t="s">
        <v>620</v>
      </c>
      <c r="G782" s="208" t="s">
        <v>150</v>
      </c>
      <c r="H782" s="209">
        <v>0.93000000000000005</v>
      </c>
      <c r="I782" s="210"/>
      <c r="J782" s="211">
        <f>ROUND(I782*H782,2)</f>
        <v>0</v>
      </c>
      <c r="K782" s="207" t="s">
        <v>151</v>
      </c>
      <c r="L782" s="45"/>
      <c r="M782" s="212" t="s">
        <v>19</v>
      </c>
      <c r="N782" s="213" t="s">
        <v>45</v>
      </c>
      <c r="O782" s="85"/>
      <c r="P782" s="214">
        <f>O782*H782</f>
        <v>0</v>
      </c>
      <c r="Q782" s="214">
        <v>0.0060099999999999997</v>
      </c>
      <c r="R782" s="214">
        <f>Q782*H782</f>
        <v>0.0055893000000000002</v>
      </c>
      <c r="S782" s="214">
        <v>0</v>
      </c>
      <c r="T782" s="215">
        <f>S782*H782</f>
        <v>0</v>
      </c>
      <c r="U782" s="39"/>
      <c r="V782" s="39"/>
      <c r="W782" s="39"/>
      <c r="X782" s="39"/>
      <c r="Y782" s="39"/>
      <c r="Z782" s="39"/>
      <c r="AA782" s="39"/>
      <c r="AB782" s="39"/>
      <c r="AC782" s="39"/>
      <c r="AD782" s="39"/>
      <c r="AE782" s="39"/>
      <c r="AR782" s="216" t="s">
        <v>308</v>
      </c>
      <c r="AT782" s="216" t="s">
        <v>147</v>
      </c>
      <c r="AU782" s="216" t="s">
        <v>153</v>
      </c>
      <c r="AY782" s="18" t="s">
        <v>143</v>
      </c>
      <c r="BE782" s="217">
        <f>IF(N782="základní",J782,0)</f>
        <v>0</v>
      </c>
      <c r="BF782" s="217">
        <f>IF(N782="snížená",J782,0)</f>
        <v>0</v>
      </c>
      <c r="BG782" s="217">
        <f>IF(N782="zákl. přenesená",J782,0)</f>
        <v>0</v>
      </c>
      <c r="BH782" s="217">
        <f>IF(N782="sníž. přenesená",J782,0)</f>
        <v>0</v>
      </c>
      <c r="BI782" s="217">
        <f>IF(N782="nulová",J782,0)</f>
        <v>0</v>
      </c>
      <c r="BJ782" s="18" t="s">
        <v>153</v>
      </c>
      <c r="BK782" s="217">
        <f>ROUND(I782*H782,2)</f>
        <v>0</v>
      </c>
      <c r="BL782" s="18" t="s">
        <v>308</v>
      </c>
      <c r="BM782" s="216" t="s">
        <v>621</v>
      </c>
    </row>
    <row r="783" s="2" customFormat="1">
      <c r="A783" s="39"/>
      <c r="B783" s="40"/>
      <c r="C783" s="41"/>
      <c r="D783" s="218" t="s">
        <v>155</v>
      </c>
      <c r="E783" s="41"/>
      <c r="F783" s="219" t="s">
        <v>622</v>
      </c>
      <c r="G783" s="41"/>
      <c r="H783" s="41"/>
      <c r="I783" s="220"/>
      <c r="J783" s="41"/>
      <c r="K783" s="41"/>
      <c r="L783" s="45"/>
      <c r="M783" s="221"/>
      <c r="N783" s="222"/>
      <c r="O783" s="85"/>
      <c r="P783" s="85"/>
      <c r="Q783" s="85"/>
      <c r="R783" s="85"/>
      <c r="S783" s="85"/>
      <c r="T783" s="86"/>
      <c r="U783" s="39"/>
      <c r="V783" s="39"/>
      <c r="W783" s="39"/>
      <c r="X783" s="39"/>
      <c r="Y783" s="39"/>
      <c r="Z783" s="39"/>
      <c r="AA783" s="39"/>
      <c r="AB783" s="39"/>
      <c r="AC783" s="39"/>
      <c r="AD783" s="39"/>
      <c r="AE783" s="39"/>
      <c r="AT783" s="18" t="s">
        <v>155</v>
      </c>
      <c r="AU783" s="18" t="s">
        <v>153</v>
      </c>
    </row>
    <row r="784" s="13" customFormat="1">
      <c r="A784" s="13"/>
      <c r="B784" s="224"/>
      <c r="C784" s="225"/>
      <c r="D784" s="218" t="s">
        <v>159</v>
      </c>
      <c r="E784" s="226" t="s">
        <v>19</v>
      </c>
      <c r="F784" s="227" t="s">
        <v>623</v>
      </c>
      <c r="G784" s="225"/>
      <c r="H784" s="226" t="s">
        <v>19</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159</v>
      </c>
      <c r="AU784" s="233" t="s">
        <v>153</v>
      </c>
      <c r="AV784" s="13" t="s">
        <v>81</v>
      </c>
      <c r="AW784" s="13" t="s">
        <v>35</v>
      </c>
      <c r="AX784" s="13" t="s">
        <v>73</v>
      </c>
      <c r="AY784" s="233" t="s">
        <v>143</v>
      </c>
    </row>
    <row r="785" s="14" customFormat="1">
      <c r="A785" s="14"/>
      <c r="B785" s="234"/>
      <c r="C785" s="235"/>
      <c r="D785" s="218" t="s">
        <v>159</v>
      </c>
      <c r="E785" s="236" t="s">
        <v>19</v>
      </c>
      <c r="F785" s="237" t="s">
        <v>624</v>
      </c>
      <c r="G785" s="235"/>
      <c r="H785" s="238">
        <v>0.93000000000000005</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159</v>
      </c>
      <c r="AU785" s="244" t="s">
        <v>153</v>
      </c>
      <c r="AV785" s="14" t="s">
        <v>153</v>
      </c>
      <c r="AW785" s="14" t="s">
        <v>35</v>
      </c>
      <c r="AX785" s="14" t="s">
        <v>81</v>
      </c>
      <c r="AY785" s="244" t="s">
        <v>143</v>
      </c>
    </row>
    <row r="786" s="2" customFormat="1" ht="24.15" customHeight="1">
      <c r="A786" s="39"/>
      <c r="B786" s="40"/>
      <c r="C786" s="205" t="s">
        <v>625</v>
      </c>
      <c r="D786" s="205" t="s">
        <v>147</v>
      </c>
      <c r="E786" s="206" t="s">
        <v>626</v>
      </c>
      <c r="F786" s="207" t="s">
        <v>627</v>
      </c>
      <c r="G786" s="208" t="s">
        <v>628</v>
      </c>
      <c r="H786" s="266"/>
      <c r="I786" s="210"/>
      <c r="J786" s="211">
        <f>ROUND(I786*H786,2)</f>
        <v>0</v>
      </c>
      <c r="K786" s="207" t="s">
        <v>151</v>
      </c>
      <c r="L786" s="45"/>
      <c r="M786" s="212" t="s">
        <v>19</v>
      </c>
      <c r="N786" s="213" t="s">
        <v>45</v>
      </c>
      <c r="O786" s="85"/>
      <c r="P786" s="214">
        <f>O786*H786</f>
        <v>0</v>
      </c>
      <c r="Q786" s="214">
        <v>0</v>
      </c>
      <c r="R786" s="214">
        <f>Q786*H786</f>
        <v>0</v>
      </c>
      <c r="S786" s="214">
        <v>0</v>
      </c>
      <c r="T786" s="215">
        <f>S786*H786</f>
        <v>0</v>
      </c>
      <c r="U786" s="39"/>
      <c r="V786" s="39"/>
      <c r="W786" s="39"/>
      <c r="X786" s="39"/>
      <c r="Y786" s="39"/>
      <c r="Z786" s="39"/>
      <c r="AA786" s="39"/>
      <c r="AB786" s="39"/>
      <c r="AC786" s="39"/>
      <c r="AD786" s="39"/>
      <c r="AE786" s="39"/>
      <c r="AR786" s="216" t="s">
        <v>308</v>
      </c>
      <c r="AT786" s="216" t="s">
        <v>147</v>
      </c>
      <c r="AU786" s="216" t="s">
        <v>153</v>
      </c>
      <c r="AY786" s="18" t="s">
        <v>143</v>
      </c>
      <c r="BE786" s="217">
        <f>IF(N786="základní",J786,0)</f>
        <v>0</v>
      </c>
      <c r="BF786" s="217">
        <f>IF(N786="snížená",J786,0)</f>
        <v>0</v>
      </c>
      <c r="BG786" s="217">
        <f>IF(N786="zákl. přenesená",J786,0)</f>
        <v>0</v>
      </c>
      <c r="BH786" s="217">
        <f>IF(N786="sníž. přenesená",J786,0)</f>
        <v>0</v>
      </c>
      <c r="BI786" s="217">
        <f>IF(N786="nulová",J786,0)</f>
        <v>0</v>
      </c>
      <c r="BJ786" s="18" t="s">
        <v>153</v>
      </c>
      <c r="BK786" s="217">
        <f>ROUND(I786*H786,2)</f>
        <v>0</v>
      </c>
      <c r="BL786" s="18" t="s">
        <v>308</v>
      </c>
      <c r="BM786" s="216" t="s">
        <v>629</v>
      </c>
    </row>
    <row r="787" s="2" customFormat="1">
      <c r="A787" s="39"/>
      <c r="B787" s="40"/>
      <c r="C787" s="41"/>
      <c r="D787" s="218" t="s">
        <v>155</v>
      </c>
      <c r="E787" s="41"/>
      <c r="F787" s="219" t="s">
        <v>630</v>
      </c>
      <c r="G787" s="41"/>
      <c r="H787" s="41"/>
      <c r="I787" s="220"/>
      <c r="J787" s="41"/>
      <c r="K787" s="41"/>
      <c r="L787" s="45"/>
      <c r="M787" s="221"/>
      <c r="N787" s="222"/>
      <c r="O787" s="85"/>
      <c r="P787" s="85"/>
      <c r="Q787" s="85"/>
      <c r="R787" s="85"/>
      <c r="S787" s="85"/>
      <c r="T787" s="86"/>
      <c r="U787" s="39"/>
      <c r="V787" s="39"/>
      <c r="W787" s="39"/>
      <c r="X787" s="39"/>
      <c r="Y787" s="39"/>
      <c r="Z787" s="39"/>
      <c r="AA787" s="39"/>
      <c r="AB787" s="39"/>
      <c r="AC787" s="39"/>
      <c r="AD787" s="39"/>
      <c r="AE787" s="39"/>
      <c r="AT787" s="18" t="s">
        <v>155</v>
      </c>
      <c r="AU787" s="18" t="s">
        <v>153</v>
      </c>
    </row>
    <row r="788" s="2" customFormat="1">
      <c r="A788" s="39"/>
      <c r="B788" s="40"/>
      <c r="C788" s="41"/>
      <c r="D788" s="218" t="s">
        <v>157</v>
      </c>
      <c r="E788" s="41"/>
      <c r="F788" s="223" t="s">
        <v>631</v>
      </c>
      <c r="G788" s="41"/>
      <c r="H788" s="41"/>
      <c r="I788" s="220"/>
      <c r="J788" s="41"/>
      <c r="K788" s="41"/>
      <c r="L788" s="45"/>
      <c r="M788" s="221"/>
      <c r="N788" s="222"/>
      <c r="O788" s="85"/>
      <c r="P788" s="85"/>
      <c r="Q788" s="85"/>
      <c r="R788" s="85"/>
      <c r="S788" s="85"/>
      <c r="T788" s="86"/>
      <c r="U788" s="39"/>
      <c r="V788" s="39"/>
      <c r="W788" s="39"/>
      <c r="X788" s="39"/>
      <c r="Y788" s="39"/>
      <c r="Z788" s="39"/>
      <c r="AA788" s="39"/>
      <c r="AB788" s="39"/>
      <c r="AC788" s="39"/>
      <c r="AD788" s="39"/>
      <c r="AE788" s="39"/>
      <c r="AT788" s="18" t="s">
        <v>157</v>
      </c>
      <c r="AU788" s="18" t="s">
        <v>153</v>
      </c>
    </row>
    <row r="789" s="12" customFormat="1" ht="22.8" customHeight="1">
      <c r="A789" s="12"/>
      <c r="B789" s="189"/>
      <c r="C789" s="190"/>
      <c r="D789" s="191" t="s">
        <v>72</v>
      </c>
      <c r="E789" s="203" t="s">
        <v>632</v>
      </c>
      <c r="F789" s="203" t="s">
        <v>633</v>
      </c>
      <c r="G789" s="190"/>
      <c r="H789" s="190"/>
      <c r="I789" s="193"/>
      <c r="J789" s="204">
        <f>BK789</f>
        <v>0</v>
      </c>
      <c r="K789" s="190"/>
      <c r="L789" s="195"/>
      <c r="M789" s="196"/>
      <c r="N789" s="197"/>
      <c r="O789" s="197"/>
      <c r="P789" s="198">
        <f>SUM(P790:P796)</f>
        <v>0</v>
      </c>
      <c r="Q789" s="197"/>
      <c r="R789" s="198">
        <f>SUM(R790:R796)</f>
        <v>0.0027287500000000003</v>
      </c>
      <c r="S789" s="197"/>
      <c r="T789" s="199">
        <f>SUM(T790:T796)</f>
        <v>0</v>
      </c>
      <c r="U789" s="12"/>
      <c r="V789" s="12"/>
      <c r="W789" s="12"/>
      <c r="X789" s="12"/>
      <c r="Y789" s="12"/>
      <c r="Z789" s="12"/>
      <c r="AA789" s="12"/>
      <c r="AB789" s="12"/>
      <c r="AC789" s="12"/>
      <c r="AD789" s="12"/>
      <c r="AE789" s="12"/>
      <c r="AR789" s="200" t="s">
        <v>153</v>
      </c>
      <c r="AT789" s="201" t="s">
        <v>72</v>
      </c>
      <c r="AU789" s="201" t="s">
        <v>81</v>
      </c>
      <c r="AY789" s="200" t="s">
        <v>143</v>
      </c>
      <c r="BK789" s="202">
        <f>SUM(BK790:BK796)</f>
        <v>0</v>
      </c>
    </row>
    <row r="790" s="2" customFormat="1" ht="24.15" customHeight="1">
      <c r="A790" s="39"/>
      <c r="B790" s="40"/>
      <c r="C790" s="205" t="s">
        <v>634</v>
      </c>
      <c r="D790" s="205" t="s">
        <v>147</v>
      </c>
      <c r="E790" s="206" t="s">
        <v>635</v>
      </c>
      <c r="F790" s="207" t="s">
        <v>636</v>
      </c>
      <c r="G790" s="208" t="s">
        <v>150</v>
      </c>
      <c r="H790" s="209">
        <v>4.625</v>
      </c>
      <c r="I790" s="210"/>
      <c r="J790" s="211">
        <f>ROUND(I790*H790,2)</f>
        <v>0</v>
      </c>
      <c r="K790" s="207" t="s">
        <v>151</v>
      </c>
      <c r="L790" s="45"/>
      <c r="M790" s="212" t="s">
        <v>19</v>
      </c>
      <c r="N790" s="213" t="s">
        <v>45</v>
      </c>
      <c r="O790" s="85"/>
      <c r="P790" s="214">
        <f>O790*H790</f>
        <v>0</v>
      </c>
      <c r="Q790" s="214">
        <v>0.00059000000000000003</v>
      </c>
      <c r="R790" s="214">
        <f>Q790*H790</f>
        <v>0.0027287500000000003</v>
      </c>
      <c r="S790" s="214">
        <v>0</v>
      </c>
      <c r="T790" s="215">
        <f>S790*H790</f>
        <v>0</v>
      </c>
      <c r="U790" s="39"/>
      <c r="V790" s="39"/>
      <c r="W790" s="39"/>
      <c r="X790" s="39"/>
      <c r="Y790" s="39"/>
      <c r="Z790" s="39"/>
      <c r="AA790" s="39"/>
      <c r="AB790" s="39"/>
      <c r="AC790" s="39"/>
      <c r="AD790" s="39"/>
      <c r="AE790" s="39"/>
      <c r="AR790" s="216" t="s">
        <v>308</v>
      </c>
      <c r="AT790" s="216" t="s">
        <v>147</v>
      </c>
      <c r="AU790" s="216" t="s">
        <v>153</v>
      </c>
      <c r="AY790" s="18" t="s">
        <v>143</v>
      </c>
      <c r="BE790" s="217">
        <f>IF(N790="základní",J790,0)</f>
        <v>0</v>
      </c>
      <c r="BF790" s="217">
        <f>IF(N790="snížená",J790,0)</f>
        <v>0</v>
      </c>
      <c r="BG790" s="217">
        <f>IF(N790="zákl. přenesená",J790,0)</f>
        <v>0</v>
      </c>
      <c r="BH790" s="217">
        <f>IF(N790="sníž. přenesená",J790,0)</f>
        <v>0</v>
      </c>
      <c r="BI790" s="217">
        <f>IF(N790="nulová",J790,0)</f>
        <v>0</v>
      </c>
      <c r="BJ790" s="18" t="s">
        <v>153</v>
      </c>
      <c r="BK790" s="217">
        <f>ROUND(I790*H790,2)</f>
        <v>0</v>
      </c>
      <c r="BL790" s="18" t="s">
        <v>308</v>
      </c>
      <c r="BM790" s="216" t="s">
        <v>637</v>
      </c>
    </row>
    <row r="791" s="2" customFormat="1">
      <c r="A791" s="39"/>
      <c r="B791" s="40"/>
      <c r="C791" s="41"/>
      <c r="D791" s="218" t="s">
        <v>155</v>
      </c>
      <c r="E791" s="41"/>
      <c r="F791" s="219" t="s">
        <v>638</v>
      </c>
      <c r="G791" s="41"/>
      <c r="H791" s="41"/>
      <c r="I791" s="220"/>
      <c r="J791" s="41"/>
      <c r="K791" s="41"/>
      <c r="L791" s="45"/>
      <c r="M791" s="221"/>
      <c r="N791" s="222"/>
      <c r="O791" s="85"/>
      <c r="P791" s="85"/>
      <c r="Q791" s="85"/>
      <c r="R791" s="85"/>
      <c r="S791" s="85"/>
      <c r="T791" s="86"/>
      <c r="U791" s="39"/>
      <c r="V791" s="39"/>
      <c r="W791" s="39"/>
      <c r="X791" s="39"/>
      <c r="Y791" s="39"/>
      <c r="Z791" s="39"/>
      <c r="AA791" s="39"/>
      <c r="AB791" s="39"/>
      <c r="AC791" s="39"/>
      <c r="AD791" s="39"/>
      <c r="AE791" s="39"/>
      <c r="AT791" s="18" t="s">
        <v>155</v>
      </c>
      <c r="AU791" s="18" t="s">
        <v>153</v>
      </c>
    </row>
    <row r="792" s="13" customFormat="1">
      <c r="A792" s="13"/>
      <c r="B792" s="224"/>
      <c r="C792" s="225"/>
      <c r="D792" s="218" t="s">
        <v>159</v>
      </c>
      <c r="E792" s="226" t="s">
        <v>19</v>
      </c>
      <c r="F792" s="227" t="s">
        <v>175</v>
      </c>
      <c r="G792" s="225"/>
      <c r="H792" s="226" t="s">
        <v>19</v>
      </c>
      <c r="I792" s="228"/>
      <c r="J792" s="225"/>
      <c r="K792" s="225"/>
      <c r="L792" s="229"/>
      <c r="M792" s="230"/>
      <c r="N792" s="231"/>
      <c r="O792" s="231"/>
      <c r="P792" s="231"/>
      <c r="Q792" s="231"/>
      <c r="R792" s="231"/>
      <c r="S792" s="231"/>
      <c r="T792" s="232"/>
      <c r="U792" s="13"/>
      <c r="V792" s="13"/>
      <c r="W792" s="13"/>
      <c r="X792" s="13"/>
      <c r="Y792" s="13"/>
      <c r="Z792" s="13"/>
      <c r="AA792" s="13"/>
      <c r="AB792" s="13"/>
      <c r="AC792" s="13"/>
      <c r="AD792" s="13"/>
      <c r="AE792" s="13"/>
      <c r="AT792" s="233" t="s">
        <v>159</v>
      </c>
      <c r="AU792" s="233" t="s">
        <v>153</v>
      </c>
      <c r="AV792" s="13" t="s">
        <v>81</v>
      </c>
      <c r="AW792" s="13" t="s">
        <v>35</v>
      </c>
      <c r="AX792" s="13" t="s">
        <v>73</v>
      </c>
      <c r="AY792" s="233" t="s">
        <v>143</v>
      </c>
    </row>
    <row r="793" s="14" customFormat="1">
      <c r="A793" s="14"/>
      <c r="B793" s="234"/>
      <c r="C793" s="235"/>
      <c r="D793" s="218" t="s">
        <v>159</v>
      </c>
      <c r="E793" s="236" t="s">
        <v>19</v>
      </c>
      <c r="F793" s="237" t="s">
        <v>176</v>
      </c>
      <c r="G793" s="235"/>
      <c r="H793" s="238">
        <v>4.625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159</v>
      </c>
      <c r="AU793" s="244" t="s">
        <v>153</v>
      </c>
      <c r="AV793" s="14" t="s">
        <v>153</v>
      </c>
      <c r="AW793" s="14" t="s">
        <v>35</v>
      </c>
      <c r="AX793" s="14" t="s">
        <v>81</v>
      </c>
      <c r="AY793" s="244" t="s">
        <v>143</v>
      </c>
    </row>
    <row r="794" s="2" customFormat="1" ht="24.15" customHeight="1">
      <c r="A794" s="39"/>
      <c r="B794" s="40"/>
      <c r="C794" s="205" t="s">
        <v>639</v>
      </c>
      <c r="D794" s="205" t="s">
        <v>147</v>
      </c>
      <c r="E794" s="206" t="s">
        <v>640</v>
      </c>
      <c r="F794" s="207" t="s">
        <v>641</v>
      </c>
      <c r="G794" s="208" t="s">
        <v>628</v>
      </c>
      <c r="H794" s="266"/>
      <c r="I794" s="210"/>
      <c r="J794" s="211">
        <f>ROUND(I794*H794,2)</f>
        <v>0</v>
      </c>
      <c r="K794" s="207" t="s">
        <v>151</v>
      </c>
      <c r="L794" s="45"/>
      <c r="M794" s="212" t="s">
        <v>19</v>
      </c>
      <c r="N794" s="213" t="s">
        <v>45</v>
      </c>
      <c r="O794" s="85"/>
      <c r="P794" s="214">
        <f>O794*H794</f>
        <v>0</v>
      </c>
      <c r="Q794" s="214">
        <v>0</v>
      </c>
      <c r="R794" s="214">
        <f>Q794*H794</f>
        <v>0</v>
      </c>
      <c r="S794" s="214">
        <v>0</v>
      </c>
      <c r="T794" s="215">
        <f>S794*H794</f>
        <v>0</v>
      </c>
      <c r="U794" s="39"/>
      <c r="V794" s="39"/>
      <c r="W794" s="39"/>
      <c r="X794" s="39"/>
      <c r="Y794" s="39"/>
      <c r="Z794" s="39"/>
      <c r="AA794" s="39"/>
      <c r="AB794" s="39"/>
      <c r="AC794" s="39"/>
      <c r="AD794" s="39"/>
      <c r="AE794" s="39"/>
      <c r="AR794" s="216" t="s">
        <v>308</v>
      </c>
      <c r="AT794" s="216" t="s">
        <v>147</v>
      </c>
      <c r="AU794" s="216" t="s">
        <v>153</v>
      </c>
      <c r="AY794" s="18" t="s">
        <v>143</v>
      </c>
      <c r="BE794" s="217">
        <f>IF(N794="základní",J794,0)</f>
        <v>0</v>
      </c>
      <c r="BF794" s="217">
        <f>IF(N794="snížená",J794,0)</f>
        <v>0</v>
      </c>
      <c r="BG794" s="217">
        <f>IF(N794="zákl. přenesená",J794,0)</f>
        <v>0</v>
      </c>
      <c r="BH794" s="217">
        <f>IF(N794="sníž. přenesená",J794,0)</f>
        <v>0</v>
      </c>
      <c r="BI794" s="217">
        <f>IF(N794="nulová",J794,0)</f>
        <v>0</v>
      </c>
      <c r="BJ794" s="18" t="s">
        <v>153</v>
      </c>
      <c r="BK794" s="217">
        <f>ROUND(I794*H794,2)</f>
        <v>0</v>
      </c>
      <c r="BL794" s="18" t="s">
        <v>308</v>
      </c>
      <c r="BM794" s="216" t="s">
        <v>642</v>
      </c>
    </row>
    <row r="795" s="2" customFormat="1">
      <c r="A795" s="39"/>
      <c r="B795" s="40"/>
      <c r="C795" s="41"/>
      <c r="D795" s="218" t="s">
        <v>155</v>
      </c>
      <c r="E795" s="41"/>
      <c r="F795" s="219" t="s">
        <v>643</v>
      </c>
      <c r="G795" s="41"/>
      <c r="H795" s="41"/>
      <c r="I795" s="220"/>
      <c r="J795" s="41"/>
      <c r="K795" s="41"/>
      <c r="L795" s="45"/>
      <c r="M795" s="221"/>
      <c r="N795" s="222"/>
      <c r="O795" s="85"/>
      <c r="P795" s="85"/>
      <c r="Q795" s="85"/>
      <c r="R795" s="85"/>
      <c r="S795" s="85"/>
      <c r="T795" s="86"/>
      <c r="U795" s="39"/>
      <c r="V795" s="39"/>
      <c r="W795" s="39"/>
      <c r="X795" s="39"/>
      <c r="Y795" s="39"/>
      <c r="Z795" s="39"/>
      <c r="AA795" s="39"/>
      <c r="AB795" s="39"/>
      <c r="AC795" s="39"/>
      <c r="AD795" s="39"/>
      <c r="AE795" s="39"/>
      <c r="AT795" s="18" t="s">
        <v>155</v>
      </c>
      <c r="AU795" s="18" t="s">
        <v>153</v>
      </c>
    </row>
    <row r="796" s="2" customFormat="1">
      <c r="A796" s="39"/>
      <c r="B796" s="40"/>
      <c r="C796" s="41"/>
      <c r="D796" s="218" t="s">
        <v>157</v>
      </c>
      <c r="E796" s="41"/>
      <c r="F796" s="223" t="s">
        <v>644</v>
      </c>
      <c r="G796" s="41"/>
      <c r="H796" s="41"/>
      <c r="I796" s="220"/>
      <c r="J796" s="41"/>
      <c r="K796" s="41"/>
      <c r="L796" s="45"/>
      <c r="M796" s="221"/>
      <c r="N796" s="222"/>
      <c r="O796" s="85"/>
      <c r="P796" s="85"/>
      <c r="Q796" s="85"/>
      <c r="R796" s="85"/>
      <c r="S796" s="85"/>
      <c r="T796" s="86"/>
      <c r="U796" s="39"/>
      <c r="V796" s="39"/>
      <c r="W796" s="39"/>
      <c r="X796" s="39"/>
      <c r="Y796" s="39"/>
      <c r="Z796" s="39"/>
      <c r="AA796" s="39"/>
      <c r="AB796" s="39"/>
      <c r="AC796" s="39"/>
      <c r="AD796" s="39"/>
      <c r="AE796" s="39"/>
      <c r="AT796" s="18" t="s">
        <v>157</v>
      </c>
      <c r="AU796" s="18" t="s">
        <v>153</v>
      </c>
    </row>
    <row r="797" s="12" customFormat="1" ht="22.8" customHeight="1">
      <c r="A797" s="12"/>
      <c r="B797" s="189"/>
      <c r="C797" s="190"/>
      <c r="D797" s="191" t="s">
        <v>72</v>
      </c>
      <c r="E797" s="203" t="s">
        <v>645</v>
      </c>
      <c r="F797" s="203" t="s">
        <v>646</v>
      </c>
      <c r="G797" s="190"/>
      <c r="H797" s="190"/>
      <c r="I797" s="193"/>
      <c r="J797" s="204">
        <f>BK797</f>
        <v>0</v>
      </c>
      <c r="K797" s="190"/>
      <c r="L797" s="195"/>
      <c r="M797" s="196"/>
      <c r="N797" s="197"/>
      <c r="O797" s="197"/>
      <c r="P797" s="198">
        <f>SUM(P798:P827)</f>
        <v>0</v>
      </c>
      <c r="Q797" s="197"/>
      <c r="R797" s="198">
        <f>SUM(R798:R827)</f>
        <v>1.5808883999999999</v>
      </c>
      <c r="S797" s="197"/>
      <c r="T797" s="199">
        <f>SUM(T798:T827)</f>
        <v>0</v>
      </c>
      <c r="U797" s="12"/>
      <c r="V797" s="12"/>
      <c r="W797" s="12"/>
      <c r="X797" s="12"/>
      <c r="Y797" s="12"/>
      <c r="Z797" s="12"/>
      <c r="AA797" s="12"/>
      <c r="AB797" s="12"/>
      <c r="AC797" s="12"/>
      <c r="AD797" s="12"/>
      <c r="AE797" s="12"/>
      <c r="AR797" s="200" t="s">
        <v>153</v>
      </c>
      <c r="AT797" s="201" t="s">
        <v>72</v>
      </c>
      <c r="AU797" s="201" t="s">
        <v>81</v>
      </c>
      <c r="AY797" s="200" t="s">
        <v>143</v>
      </c>
      <c r="BK797" s="202">
        <f>SUM(BK798:BK827)</f>
        <v>0</v>
      </c>
    </row>
    <row r="798" s="2" customFormat="1" ht="24.15" customHeight="1">
      <c r="A798" s="39"/>
      <c r="B798" s="40"/>
      <c r="C798" s="205" t="s">
        <v>647</v>
      </c>
      <c r="D798" s="205" t="s">
        <v>147</v>
      </c>
      <c r="E798" s="206" t="s">
        <v>648</v>
      </c>
      <c r="F798" s="207" t="s">
        <v>649</v>
      </c>
      <c r="G798" s="208" t="s">
        <v>150</v>
      </c>
      <c r="H798" s="209">
        <v>163.97999999999999</v>
      </c>
      <c r="I798" s="210"/>
      <c r="J798" s="211">
        <f>ROUND(I798*H798,2)</f>
        <v>0</v>
      </c>
      <c r="K798" s="207" t="s">
        <v>151</v>
      </c>
      <c r="L798" s="45"/>
      <c r="M798" s="212" t="s">
        <v>19</v>
      </c>
      <c r="N798" s="213" t="s">
        <v>45</v>
      </c>
      <c r="O798" s="85"/>
      <c r="P798" s="214">
        <f>O798*H798</f>
        <v>0</v>
      </c>
      <c r="Q798" s="214">
        <v>0</v>
      </c>
      <c r="R798" s="214">
        <f>Q798*H798</f>
        <v>0</v>
      </c>
      <c r="S798" s="214">
        <v>0</v>
      </c>
      <c r="T798" s="215">
        <f>S798*H798</f>
        <v>0</v>
      </c>
      <c r="U798" s="39"/>
      <c r="V798" s="39"/>
      <c r="W798" s="39"/>
      <c r="X798" s="39"/>
      <c r="Y798" s="39"/>
      <c r="Z798" s="39"/>
      <c r="AA798" s="39"/>
      <c r="AB798" s="39"/>
      <c r="AC798" s="39"/>
      <c r="AD798" s="39"/>
      <c r="AE798" s="39"/>
      <c r="AR798" s="216" t="s">
        <v>308</v>
      </c>
      <c r="AT798" s="216" t="s">
        <v>147</v>
      </c>
      <c r="AU798" s="216" t="s">
        <v>153</v>
      </c>
      <c r="AY798" s="18" t="s">
        <v>143</v>
      </c>
      <c r="BE798" s="217">
        <f>IF(N798="základní",J798,0)</f>
        <v>0</v>
      </c>
      <c r="BF798" s="217">
        <f>IF(N798="snížená",J798,0)</f>
        <v>0</v>
      </c>
      <c r="BG798" s="217">
        <f>IF(N798="zákl. přenesená",J798,0)</f>
        <v>0</v>
      </c>
      <c r="BH798" s="217">
        <f>IF(N798="sníž. přenesená",J798,0)</f>
        <v>0</v>
      </c>
      <c r="BI798" s="217">
        <f>IF(N798="nulová",J798,0)</f>
        <v>0</v>
      </c>
      <c r="BJ798" s="18" t="s">
        <v>153</v>
      </c>
      <c r="BK798" s="217">
        <f>ROUND(I798*H798,2)</f>
        <v>0</v>
      </c>
      <c r="BL798" s="18" t="s">
        <v>308</v>
      </c>
      <c r="BM798" s="216" t="s">
        <v>650</v>
      </c>
    </row>
    <row r="799" s="2" customFormat="1">
      <c r="A799" s="39"/>
      <c r="B799" s="40"/>
      <c r="C799" s="41"/>
      <c r="D799" s="218" t="s">
        <v>155</v>
      </c>
      <c r="E799" s="41"/>
      <c r="F799" s="219" t="s">
        <v>651</v>
      </c>
      <c r="G799" s="41"/>
      <c r="H799" s="41"/>
      <c r="I799" s="220"/>
      <c r="J799" s="41"/>
      <c r="K799" s="41"/>
      <c r="L799" s="45"/>
      <c r="M799" s="221"/>
      <c r="N799" s="222"/>
      <c r="O799" s="85"/>
      <c r="P799" s="85"/>
      <c r="Q799" s="85"/>
      <c r="R799" s="85"/>
      <c r="S799" s="85"/>
      <c r="T799" s="86"/>
      <c r="U799" s="39"/>
      <c r="V799" s="39"/>
      <c r="W799" s="39"/>
      <c r="X799" s="39"/>
      <c r="Y799" s="39"/>
      <c r="Z799" s="39"/>
      <c r="AA799" s="39"/>
      <c r="AB799" s="39"/>
      <c r="AC799" s="39"/>
      <c r="AD799" s="39"/>
      <c r="AE799" s="39"/>
      <c r="AT799" s="18" t="s">
        <v>155</v>
      </c>
      <c r="AU799" s="18" t="s">
        <v>153</v>
      </c>
    </row>
    <row r="800" s="2" customFormat="1">
      <c r="A800" s="39"/>
      <c r="B800" s="40"/>
      <c r="C800" s="41"/>
      <c r="D800" s="218" t="s">
        <v>157</v>
      </c>
      <c r="E800" s="41"/>
      <c r="F800" s="223" t="s">
        <v>652</v>
      </c>
      <c r="G800" s="41"/>
      <c r="H800" s="41"/>
      <c r="I800" s="220"/>
      <c r="J800" s="41"/>
      <c r="K800" s="41"/>
      <c r="L800" s="45"/>
      <c r="M800" s="221"/>
      <c r="N800" s="222"/>
      <c r="O800" s="85"/>
      <c r="P800" s="85"/>
      <c r="Q800" s="85"/>
      <c r="R800" s="85"/>
      <c r="S800" s="85"/>
      <c r="T800" s="86"/>
      <c r="U800" s="39"/>
      <c r="V800" s="39"/>
      <c r="W800" s="39"/>
      <c r="X800" s="39"/>
      <c r="Y800" s="39"/>
      <c r="Z800" s="39"/>
      <c r="AA800" s="39"/>
      <c r="AB800" s="39"/>
      <c r="AC800" s="39"/>
      <c r="AD800" s="39"/>
      <c r="AE800" s="39"/>
      <c r="AT800" s="18" t="s">
        <v>157</v>
      </c>
      <c r="AU800" s="18" t="s">
        <v>153</v>
      </c>
    </row>
    <row r="801" s="13" customFormat="1">
      <c r="A801" s="13"/>
      <c r="B801" s="224"/>
      <c r="C801" s="225"/>
      <c r="D801" s="218" t="s">
        <v>159</v>
      </c>
      <c r="E801" s="226" t="s">
        <v>19</v>
      </c>
      <c r="F801" s="227" t="s">
        <v>514</v>
      </c>
      <c r="G801" s="225"/>
      <c r="H801" s="226" t="s">
        <v>19</v>
      </c>
      <c r="I801" s="228"/>
      <c r="J801" s="225"/>
      <c r="K801" s="225"/>
      <c r="L801" s="229"/>
      <c r="M801" s="230"/>
      <c r="N801" s="231"/>
      <c r="O801" s="231"/>
      <c r="P801" s="231"/>
      <c r="Q801" s="231"/>
      <c r="R801" s="231"/>
      <c r="S801" s="231"/>
      <c r="T801" s="232"/>
      <c r="U801" s="13"/>
      <c r="V801" s="13"/>
      <c r="W801" s="13"/>
      <c r="X801" s="13"/>
      <c r="Y801" s="13"/>
      <c r="Z801" s="13"/>
      <c r="AA801" s="13"/>
      <c r="AB801" s="13"/>
      <c r="AC801" s="13"/>
      <c r="AD801" s="13"/>
      <c r="AE801" s="13"/>
      <c r="AT801" s="233" t="s">
        <v>159</v>
      </c>
      <c r="AU801" s="233" t="s">
        <v>153</v>
      </c>
      <c r="AV801" s="13" t="s">
        <v>81</v>
      </c>
      <c r="AW801" s="13" t="s">
        <v>35</v>
      </c>
      <c r="AX801" s="13" t="s">
        <v>73</v>
      </c>
      <c r="AY801" s="233" t="s">
        <v>143</v>
      </c>
    </row>
    <row r="802" s="14" customFormat="1">
      <c r="A802" s="14"/>
      <c r="B802" s="234"/>
      <c r="C802" s="235"/>
      <c r="D802" s="218" t="s">
        <v>159</v>
      </c>
      <c r="E802" s="236" t="s">
        <v>19</v>
      </c>
      <c r="F802" s="237" t="s">
        <v>515</v>
      </c>
      <c r="G802" s="235"/>
      <c r="H802" s="238">
        <v>156.58000000000001</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159</v>
      </c>
      <c r="AU802" s="244" t="s">
        <v>153</v>
      </c>
      <c r="AV802" s="14" t="s">
        <v>153</v>
      </c>
      <c r="AW802" s="14" t="s">
        <v>35</v>
      </c>
      <c r="AX802" s="14" t="s">
        <v>73</v>
      </c>
      <c r="AY802" s="244" t="s">
        <v>143</v>
      </c>
    </row>
    <row r="803" s="13" customFormat="1">
      <c r="A803" s="13"/>
      <c r="B803" s="224"/>
      <c r="C803" s="225"/>
      <c r="D803" s="218" t="s">
        <v>159</v>
      </c>
      <c r="E803" s="226" t="s">
        <v>19</v>
      </c>
      <c r="F803" s="227" t="s">
        <v>653</v>
      </c>
      <c r="G803" s="225"/>
      <c r="H803" s="226" t="s">
        <v>19</v>
      </c>
      <c r="I803" s="228"/>
      <c r="J803" s="225"/>
      <c r="K803" s="225"/>
      <c r="L803" s="229"/>
      <c r="M803" s="230"/>
      <c r="N803" s="231"/>
      <c r="O803" s="231"/>
      <c r="P803" s="231"/>
      <c r="Q803" s="231"/>
      <c r="R803" s="231"/>
      <c r="S803" s="231"/>
      <c r="T803" s="232"/>
      <c r="U803" s="13"/>
      <c r="V803" s="13"/>
      <c r="W803" s="13"/>
      <c r="X803" s="13"/>
      <c r="Y803" s="13"/>
      <c r="Z803" s="13"/>
      <c r="AA803" s="13"/>
      <c r="AB803" s="13"/>
      <c r="AC803" s="13"/>
      <c r="AD803" s="13"/>
      <c r="AE803" s="13"/>
      <c r="AT803" s="233" t="s">
        <v>159</v>
      </c>
      <c r="AU803" s="233" t="s">
        <v>153</v>
      </c>
      <c r="AV803" s="13" t="s">
        <v>81</v>
      </c>
      <c r="AW803" s="13" t="s">
        <v>35</v>
      </c>
      <c r="AX803" s="13" t="s">
        <v>73</v>
      </c>
      <c r="AY803" s="233" t="s">
        <v>143</v>
      </c>
    </row>
    <row r="804" s="14" customFormat="1">
      <c r="A804" s="14"/>
      <c r="B804" s="234"/>
      <c r="C804" s="235"/>
      <c r="D804" s="218" t="s">
        <v>159</v>
      </c>
      <c r="E804" s="236" t="s">
        <v>19</v>
      </c>
      <c r="F804" s="237" t="s">
        <v>654</v>
      </c>
      <c r="G804" s="235"/>
      <c r="H804" s="238">
        <v>7.4000000000000004</v>
      </c>
      <c r="I804" s="239"/>
      <c r="J804" s="235"/>
      <c r="K804" s="235"/>
      <c r="L804" s="240"/>
      <c r="M804" s="241"/>
      <c r="N804" s="242"/>
      <c r="O804" s="242"/>
      <c r="P804" s="242"/>
      <c r="Q804" s="242"/>
      <c r="R804" s="242"/>
      <c r="S804" s="242"/>
      <c r="T804" s="243"/>
      <c r="U804" s="14"/>
      <c r="V804" s="14"/>
      <c r="W804" s="14"/>
      <c r="X804" s="14"/>
      <c r="Y804" s="14"/>
      <c r="Z804" s="14"/>
      <c r="AA804" s="14"/>
      <c r="AB804" s="14"/>
      <c r="AC804" s="14"/>
      <c r="AD804" s="14"/>
      <c r="AE804" s="14"/>
      <c r="AT804" s="244" t="s">
        <v>159</v>
      </c>
      <c r="AU804" s="244" t="s">
        <v>153</v>
      </c>
      <c r="AV804" s="14" t="s">
        <v>153</v>
      </c>
      <c r="AW804" s="14" t="s">
        <v>35</v>
      </c>
      <c r="AX804" s="14" t="s">
        <v>73</v>
      </c>
      <c r="AY804" s="244" t="s">
        <v>143</v>
      </c>
    </row>
    <row r="805" s="15" customFormat="1">
      <c r="A805" s="15"/>
      <c r="B805" s="245"/>
      <c r="C805" s="246"/>
      <c r="D805" s="218" t="s">
        <v>159</v>
      </c>
      <c r="E805" s="247" t="s">
        <v>19</v>
      </c>
      <c r="F805" s="248" t="s">
        <v>179</v>
      </c>
      <c r="G805" s="246"/>
      <c r="H805" s="249">
        <v>163.97999999999999</v>
      </c>
      <c r="I805" s="250"/>
      <c r="J805" s="246"/>
      <c r="K805" s="246"/>
      <c r="L805" s="251"/>
      <c r="M805" s="252"/>
      <c r="N805" s="253"/>
      <c r="O805" s="253"/>
      <c r="P805" s="253"/>
      <c r="Q805" s="253"/>
      <c r="R805" s="253"/>
      <c r="S805" s="253"/>
      <c r="T805" s="254"/>
      <c r="U805" s="15"/>
      <c r="V805" s="15"/>
      <c r="W805" s="15"/>
      <c r="X805" s="15"/>
      <c r="Y805" s="15"/>
      <c r="Z805" s="15"/>
      <c r="AA805" s="15"/>
      <c r="AB805" s="15"/>
      <c r="AC805" s="15"/>
      <c r="AD805" s="15"/>
      <c r="AE805" s="15"/>
      <c r="AT805" s="255" t="s">
        <v>159</v>
      </c>
      <c r="AU805" s="255" t="s">
        <v>153</v>
      </c>
      <c r="AV805" s="15" t="s">
        <v>152</v>
      </c>
      <c r="AW805" s="15" t="s">
        <v>35</v>
      </c>
      <c r="AX805" s="15" t="s">
        <v>81</v>
      </c>
      <c r="AY805" s="255" t="s">
        <v>143</v>
      </c>
    </row>
    <row r="806" s="2" customFormat="1" ht="24.15" customHeight="1">
      <c r="A806" s="39"/>
      <c r="B806" s="40"/>
      <c r="C806" s="256" t="s">
        <v>655</v>
      </c>
      <c r="D806" s="256" t="s">
        <v>191</v>
      </c>
      <c r="E806" s="257" t="s">
        <v>656</v>
      </c>
      <c r="F806" s="258" t="s">
        <v>657</v>
      </c>
      <c r="G806" s="259" t="s">
        <v>150</v>
      </c>
      <c r="H806" s="260">
        <v>334.51900000000001</v>
      </c>
      <c r="I806" s="261"/>
      <c r="J806" s="262">
        <f>ROUND(I806*H806,2)</f>
        <v>0</v>
      </c>
      <c r="K806" s="258" t="s">
        <v>151</v>
      </c>
      <c r="L806" s="263"/>
      <c r="M806" s="264" t="s">
        <v>19</v>
      </c>
      <c r="N806" s="265" t="s">
        <v>45</v>
      </c>
      <c r="O806" s="85"/>
      <c r="P806" s="214">
        <f>O806*H806</f>
        <v>0</v>
      </c>
      <c r="Q806" s="214">
        <v>0.0041999999999999997</v>
      </c>
      <c r="R806" s="214">
        <f>Q806*H806</f>
        <v>1.4049798</v>
      </c>
      <c r="S806" s="214">
        <v>0</v>
      </c>
      <c r="T806" s="215">
        <f>S806*H806</f>
        <v>0</v>
      </c>
      <c r="U806" s="39"/>
      <c r="V806" s="39"/>
      <c r="W806" s="39"/>
      <c r="X806" s="39"/>
      <c r="Y806" s="39"/>
      <c r="Z806" s="39"/>
      <c r="AA806" s="39"/>
      <c r="AB806" s="39"/>
      <c r="AC806" s="39"/>
      <c r="AD806" s="39"/>
      <c r="AE806" s="39"/>
      <c r="AR806" s="216" t="s">
        <v>391</v>
      </c>
      <c r="AT806" s="216" t="s">
        <v>191</v>
      </c>
      <c r="AU806" s="216" t="s">
        <v>153</v>
      </c>
      <c r="AY806" s="18" t="s">
        <v>143</v>
      </c>
      <c r="BE806" s="217">
        <f>IF(N806="základní",J806,0)</f>
        <v>0</v>
      </c>
      <c r="BF806" s="217">
        <f>IF(N806="snížená",J806,0)</f>
        <v>0</v>
      </c>
      <c r="BG806" s="217">
        <f>IF(N806="zákl. přenesená",J806,0)</f>
        <v>0</v>
      </c>
      <c r="BH806" s="217">
        <f>IF(N806="sníž. přenesená",J806,0)</f>
        <v>0</v>
      </c>
      <c r="BI806" s="217">
        <f>IF(N806="nulová",J806,0)</f>
        <v>0</v>
      </c>
      <c r="BJ806" s="18" t="s">
        <v>153</v>
      </c>
      <c r="BK806" s="217">
        <f>ROUND(I806*H806,2)</f>
        <v>0</v>
      </c>
      <c r="BL806" s="18" t="s">
        <v>308</v>
      </c>
      <c r="BM806" s="216" t="s">
        <v>658</v>
      </c>
    </row>
    <row r="807" s="2" customFormat="1">
      <c r="A807" s="39"/>
      <c r="B807" s="40"/>
      <c r="C807" s="41"/>
      <c r="D807" s="218" t="s">
        <v>155</v>
      </c>
      <c r="E807" s="41"/>
      <c r="F807" s="219" t="s">
        <v>657</v>
      </c>
      <c r="G807" s="41"/>
      <c r="H807" s="41"/>
      <c r="I807" s="220"/>
      <c r="J807" s="41"/>
      <c r="K807" s="41"/>
      <c r="L807" s="45"/>
      <c r="M807" s="221"/>
      <c r="N807" s="222"/>
      <c r="O807" s="85"/>
      <c r="P807" s="85"/>
      <c r="Q807" s="85"/>
      <c r="R807" s="85"/>
      <c r="S807" s="85"/>
      <c r="T807" s="86"/>
      <c r="U807" s="39"/>
      <c r="V807" s="39"/>
      <c r="W807" s="39"/>
      <c r="X807" s="39"/>
      <c r="Y807" s="39"/>
      <c r="Z807" s="39"/>
      <c r="AA807" s="39"/>
      <c r="AB807" s="39"/>
      <c r="AC807" s="39"/>
      <c r="AD807" s="39"/>
      <c r="AE807" s="39"/>
      <c r="AT807" s="18" t="s">
        <v>155</v>
      </c>
      <c r="AU807" s="18" t="s">
        <v>153</v>
      </c>
    </row>
    <row r="808" s="14" customFormat="1">
      <c r="A808" s="14"/>
      <c r="B808" s="234"/>
      <c r="C808" s="235"/>
      <c r="D808" s="218" t="s">
        <v>159</v>
      </c>
      <c r="E808" s="235"/>
      <c r="F808" s="237" t="s">
        <v>659</v>
      </c>
      <c r="G808" s="235"/>
      <c r="H808" s="238">
        <v>334.51900000000001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159</v>
      </c>
      <c r="AU808" s="244" t="s">
        <v>153</v>
      </c>
      <c r="AV808" s="14" t="s">
        <v>153</v>
      </c>
      <c r="AW808" s="14" t="s">
        <v>4</v>
      </c>
      <c r="AX808" s="14" t="s">
        <v>81</v>
      </c>
      <c r="AY808" s="244" t="s">
        <v>143</v>
      </c>
    </row>
    <row r="809" s="2" customFormat="1" ht="14.4" customHeight="1">
      <c r="A809" s="39"/>
      <c r="B809" s="40"/>
      <c r="C809" s="205" t="s">
        <v>660</v>
      </c>
      <c r="D809" s="205" t="s">
        <v>147</v>
      </c>
      <c r="E809" s="206" t="s">
        <v>661</v>
      </c>
      <c r="F809" s="207" t="s">
        <v>662</v>
      </c>
      <c r="G809" s="208" t="s">
        <v>150</v>
      </c>
      <c r="H809" s="209">
        <v>163.97999999999999</v>
      </c>
      <c r="I809" s="210"/>
      <c r="J809" s="211">
        <f>ROUND(I809*H809,2)</f>
        <v>0</v>
      </c>
      <c r="K809" s="207" t="s">
        <v>151</v>
      </c>
      <c r="L809" s="45"/>
      <c r="M809" s="212" t="s">
        <v>19</v>
      </c>
      <c r="N809" s="213" t="s">
        <v>45</v>
      </c>
      <c r="O809" s="85"/>
      <c r="P809" s="214">
        <f>O809*H809</f>
        <v>0</v>
      </c>
      <c r="Q809" s="214">
        <v>0.00080999999999999996</v>
      </c>
      <c r="R809" s="214">
        <f>Q809*H809</f>
        <v>0.13282379999999999</v>
      </c>
      <c r="S809" s="214">
        <v>0</v>
      </c>
      <c r="T809" s="215">
        <f>S809*H809</f>
        <v>0</v>
      </c>
      <c r="U809" s="39"/>
      <c r="V809" s="39"/>
      <c r="W809" s="39"/>
      <c r="X809" s="39"/>
      <c r="Y809" s="39"/>
      <c r="Z809" s="39"/>
      <c r="AA809" s="39"/>
      <c r="AB809" s="39"/>
      <c r="AC809" s="39"/>
      <c r="AD809" s="39"/>
      <c r="AE809" s="39"/>
      <c r="AR809" s="216" t="s">
        <v>308</v>
      </c>
      <c r="AT809" s="216" t="s">
        <v>147</v>
      </c>
      <c r="AU809" s="216" t="s">
        <v>153</v>
      </c>
      <c r="AY809" s="18" t="s">
        <v>143</v>
      </c>
      <c r="BE809" s="217">
        <f>IF(N809="základní",J809,0)</f>
        <v>0</v>
      </c>
      <c r="BF809" s="217">
        <f>IF(N809="snížená",J809,0)</f>
        <v>0</v>
      </c>
      <c r="BG809" s="217">
        <f>IF(N809="zákl. přenesená",J809,0)</f>
        <v>0</v>
      </c>
      <c r="BH809" s="217">
        <f>IF(N809="sníž. přenesená",J809,0)</f>
        <v>0</v>
      </c>
      <c r="BI809" s="217">
        <f>IF(N809="nulová",J809,0)</f>
        <v>0</v>
      </c>
      <c r="BJ809" s="18" t="s">
        <v>153</v>
      </c>
      <c r="BK809" s="217">
        <f>ROUND(I809*H809,2)</f>
        <v>0</v>
      </c>
      <c r="BL809" s="18" t="s">
        <v>308</v>
      </c>
      <c r="BM809" s="216" t="s">
        <v>663</v>
      </c>
    </row>
    <row r="810" s="2" customFormat="1">
      <c r="A810" s="39"/>
      <c r="B810" s="40"/>
      <c r="C810" s="41"/>
      <c r="D810" s="218" t="s">
        <v>155</v>
      </c>
      <c r="E810" s="41"/>
      <c r="F810" s="219" t="s">
        <v>664</v>
      </c>
      <c r="G810" s="41"/>
      <c r="H810" s="41"/>
      <c r="I810" s="220"/>
      <c r="J810" s="41"/>
      <c r="K810" s="41"/>
      <c r="L810" s="45"/>
      <c r="M810" s="221"/>
      <c r="N810" s="222"/>
      <c r="O810" s="85"/>
      <c r="P810" s="85"/>
      <c r="Q810" s="85"/>
      <c r="R810" s="85"/>
      <c r="S810" s="85"/>
      <c r="T810" s="86"/>
      <c r="U810" s="39"/>
      <c r="V810" s="39"/>
      <c r="W810" s="39"/>
      <c r="X810" s="39"/>
      <c r="Y810" s="39"/>
      <c r="Z810" s="39"/>
      <c r="AA810" s="39"/>
      <c r="AB810" s="39"/>
      <c r="AC810" s="39"/>
      <c r="AD810" s="39"/>
      <c r="AE810" s="39"/>
      <c r="AT810" s="18" t="s">
        <v>155</v>
      </c>
      <c r="AU810" s="18" t="s">
        <v>153</v>
      </c>
    </row>
    <row r="811" s="2" customFormat="1">
      <c r="A811" s="39"/>
      <c r="B811" s="40"/>
      <c r="C811" s="41"/>
      <c r="D811" s="218" t="s">
        <v>157</v>
      </c>
      <c r="E811" s="41"/>
      <c r="F811" s="223" t="s">
        <v>665</v>
      </c>
      <c r="G811" s="41"/>
      <c r="H811" s="41"/>
      <c r="I811" s="220"/>
      <c r="J811" s="41"/>
      <c r="K811" s="41"/>
      <c r="L811" s="45"/>
      <c r="M811" s="221"/>
      <c r="N811" s="222"/>
      <c r="O811" s="85"/>
      <c r="P811" s="85"/>
      <c r="Q811" s="85"/>
      <c r="R811" s="85"/>
      <c r="S811" s="85"/>
      <c r="T811" s="86"/>
      <c r="U811" s="39"/>
      <c r="V811" s="39"/>
      <c r="W811" s="39"/>
      <c r="X811" s="39"/>
      <c r="Y811" s="39"/>
      <c r="Z811" s="39"/>
      <c r="AA811" s="39"/>
      <c r="AB811" s="39"/>
      <c r="AC811" s="39"/>
      <c r="AD811" s="39"/>
      <c r="AE811" s="39"/>
      <c r="AT811" s="18" t="s">
        <v>157</v>
      </c>
      <c r="AU811" s="18" t="s">
        <v>153</v>
      </c>
    </row>
    <row r="812" s="13" customFormat="1">
      <c r="A812" s="13"/>
      <c r="B812" s="224"/>
      <c r="C812" s="225"/>
      <c r="D812" s="218" t="s">
        <v>159</v>
      </c>
      <c r="E812" s="226" t="s">
        <v>19</v>
      </c>
      <c r="F812" s="227" t="s">
        <v>514</v>
      </c>
      <c r="G812" s="225"/>
      <c r="H812" s="226" t="s">
        <v>19</v>
      </c>
      <c r="I812" s="228"/>
      <c r="J812" s="225"/>
      <c r="K812" s="225"/>
      <c r="L812" s="229"/>
      <c r="M812" s="230"/>
      <c r="N812" s="231"/>
      <c r="O812" s="231"/>
      <c r="P812" s="231"/>
      <c r="Q812" s="231"/>
      <c r="R812" s="231"/>
      <c r="S812" s="231"/>
      <c r="T812" s="232"/>
      <c r="U812" s="13"/>
      <c r="V812" s="13"/>
      <c r="W812" s="13"/>
      <c r="X812" s="13"/>
      <c r="Y812" s="13"/>
      <c r="Z812" s="13"/>
      <c r="AA812" s="13"/>
      <c r="AB812" s="13"/>
      <c r="AC812" s="13"/>
      <c r="AD812" s="13"/>
      <c r="AE812" s="13"/>
      <c r="AT812" s="233" t="s">
        <v>159</v>
      </c>
      <c r="AU812" s="233" t="s">
        <v>153</v>
      </c>
      <c r="AV812" s="13" t="s">
        <v>81</v>
      </c>
      <c r="AW812" s="13" t="s">
        <v>35</v>
      </c>
      <c r="AX812" s="13" t="s">
        <v>73</v>
      </c>
      <c r="AY812" s="233" t="s">
        <v>143</v>
      </c>
    </row>
    <row r="813" s="14" customFormat="1">
      <c r="A813" s="14"/>
      <c r="B813" s="234"/>
      <c r="C813" s="235"/>
      <c r="D813" s="218" t="s">
        <v>159</v>
      </c>
      <c r="E813" s="236" t="s">
        <v>19</v>
      </c>
      <c r="F813" s="237" t="s">
        <v>515</v>
      </c>
      <c r="G813" s="235"/>
      <c r="H813" s="238">
        <v>156.58000000000001</v>
      </c>
      <c r="I813" s="239"/>
      <c r="J813" s="235"/>
      <c r="K813" s="235"/>
      <c r="L813" s="240"/>
      <c r="M813" s="241"/>
      <c r="N813" s="242"/>
      <c r="O813" s="242"/>
      <c r="P813" s="242"/>
      <c r="Q813" s="242"/>
      <c r="R813" s="242"/>
      <c r="S813" s="242"/>
      <c r="T813" s="243"/>
      <c r="U813" s="14"/>
      <c r="V813" s="14"/>
      <c r="W813" s="14"/>
      <c r="X813" s="14"/>
      <c r="Y813" s="14"/>
      <c r="Z813" s="14"/>
      <c r="AA813" s="14"/>
      <c r="AB813" s="14"/>
      <c r="AC813" s="14"/>
      <c r="AD813" s="14"/>
      <c r="AE813" s="14"/>
      <c r="AT813" s="244" t="s">
        <v>159</v>
      </c>
      <c r="AU813" s="244" t="s">
        <v>153</v>
      </c>
      <c r="AV813" s="14" t="s">
        <v>153</v>
      </c>
      <c r="AW813" s="14" t="s">
        <v>35</v>
      </c>
      <c r="AX813" s="14" t="s">
        <v>73</v>
      </c>
      <c r="AY813" s="244" t="s">
        <v>143</v>
      </c>
    </row>
    <row r="814" s="13" customFormat="1">
      <c r="A814" s="13"/>
      <c r="B814" s="224"/>
      <c r="C814" s="225"/>
      <c r="D814" s="218" t="s">
        <v>159</v>
      </c>
      <c r="E814" s="226" t="s">
        <v>19</v>
      </c>
      <c r="F814" s="227" t="s">
        <v>653</v>
      </c>
      <c r="G814" s="225"/>
      <c r="H814" s="226" t="s">
        <v>19</v>
      </c>
      <c r="I814" s="228"/>
      <c r="J814" s="225"/>
      <c r="K814" s="225"/>
      <c r="L814" s="229"/>
      <c r="M814" s="230"/>
      <c r="N814" s="231"/>
      <c r="O814" s="231"/>
      <c r="P814" s="231"/>
      <c r="Q814" s="231"/>
      <c r="R814" s="231"/>
      <c r="S814" s="231"/>
      <c r="T814" s="232"/>
      <c r="U814" s="13"/>
      <c r="V814" s="13"/>
      <c r="W814" s="13"/>
      <c r="X814" s="13"/>
      <c r="Y814" s="13"/>
      <c r="Z814" s="13"/>
      <c r="AA814" s="13"/>
      <c r="AB814" s="13"/>
      <c r="AC814" s="13"/>
      <c r="AD814" s="13"/>
      <c r="AE814" s="13"/>
      <c r="AT814" s="233" t="s">
        <v>159</v>
      </c>
      <c r="AU814" s="233" t="s">
        <v>153</v>
      </c>
      <c r="AV814" s="13" t="s">
        <v>81</v>
      </c>
      <c r="AW814" s="13" t="s">
        <v>35</v>
      </c>
      <c r="AX814" s="13" t="s">
        <v>73</v>
      </c>
      <c r="AY814" s="233" t="s">
        <v>143</v>
      </c>
    </row>
    <row r="815" s="14" customFormat="1">
      <c r="A815" s="14"/>
      <c r="B815" s="234"/>
      <c r="C815" s="235"/>
      <c r="D815" s="218" t="s">
        <v>159</v>
      </c>
      <c r="E815" s="236" t="s">
        <v>19</v>
      </c>
      <c r="F815" s="237" t="s">
        <v>654</v>
      </c>
      <c r="G815" s="235"/>
      <c r="H815" s="238">
        <v>7.4000000000000004</v>
      </c>
      <c r="I815" s="239"/>
      <c r="J815" s="235"/>
      <c r="K815" s="235"/>
      <c r="L815" s="240"/>
      <c r="M815" s="241"/>
      <c r="N815" s="242"/>
      <c r="O815" s="242"/>
      <c r="P815" s="242"/>
      <c r="Q815" s="242"/>
      <c r="R815" s="242"/>
      <c r="S815" s="242"/>
      <c r="T815" s="243"/>
      <c r="U815" s="14"/>
      <c r="V815" s="14"/>
      <c r="W815" s="14"/>
      <c r="X815" s="14"/>
      <c r="Y815" s="14"/>
      <c r="Z815" s="14"/>
      <c r="AA815" s="14"/>
      <c r="AB815" s="14"/>
      <c r="AC815" s="14"/>
      <c r="AD815" s="14"/>
      <c r="AE815" s="14"/>
      <c r="AT815" s="244" t="s">
        <v>159</v>
      </c>
      <c r="AU815" s="244" t="s">
        <v>153</v>
      </c>
      <c r="AV815" s="14" t="s">
        <v>153</v>
      </c>
      <c r="AW815" s="14" t="s">
        <v>35</v>
      </c>
      <c r="AX815" s="14" t="s">
        <v>73</v>
      </c>
      <c r="AY815" s="244" t="s">
        <v>143</v>
      </c>
    </row>
    <row r="816" s="15" customFormat="1">
      <c r="A816" s="15"/>
      <c r="B816" s="245"/>
      <c r="C816" s="246"/>
      <c r="D816" s="218" t="s">
        <v>159</v>
      </c>
      <c r="E816" s="247" t="s">
        <v>19</v>
      </c>
      <c r="F816" s="248" t="s">
        <v>179</v>
      </c>
      <c r="G816" s="246"/>
      <c r="H816" s="249">
        <v>163.97999999999999</v>
      </c>
      <c r="I816" s="250"/>
      <c r="J816" s="246"/>
      <c r="K816" s="246"/>
      <c r="L816" s="251"/>
      <c r="M816" s="252"/>
      <c r="N816" s="253"/>
      <c r="O816" s="253"/>
      <c r="P816" s="253"/>
      <c r="Q816" s="253"/>
      <c r="R816" s="253"/>
      <c r="S816" s="253"/>
      <c r="T816" s="254"/>
      <c r="U816" s="15"/>
      <c r="V816" s="15"/>
      <c r="W816" s="15"/>
      <c r="X816" s="15"/>
      <c r="Y816" s="15"/>
      <c r="Z816" s="15"/>
      <c r="AA816" s="15"/>
      <c r="AB816" s="15"/>
      <c r="AC816" s="15"/>
      <c r="AD816" s="15"/>
      <c r="AE816" s="15"/>
      <c r="AT816" s="255" t="s">
        <v>159</v>
      </c>
      <c r="AU816" s="255" t="s">
        <v>153</v>
      </c>
      <c r="AV816" s="15" t="s">
        <v>152</v>
      </c>
      <c r="AW816" s="15" t="s">
        <v>35</v>
      </c>
      <c r="AX816" s="15" t="s">
        <v>81</v>
      </c>
      <c r="AY816" s="255" t="s">
        <v>143</v>
      </c>
    </row>
    <row r="817" s="2" customFormat="1" ht="24.15" customHeight="1">
      <c r="A817" s="39"/>
      <c r="B817" s="40"/>
      <c r="C817" s="205" t="s">
        <v>666</v>
      </c>
      <c r="D817" s="205" t="s">
        <v>147</v>
      </c>
      <c r="E817" s="206" t="s">
        <v>667</v>
      </c>
      <c r="F817" s="207" t="s">
        <v>668</v>
      </c>
      <c r="G817" s="208" t="s">
        <v>150</v>
      </c>
      <c r="H817" s="209">
        <v>8.8000000000000007</v>
      </c>
      <c r="I817" s="210"/>
      <c r="J817" s="211">
        <f>ROUND(I817*H817,2)</f>
        <v>0</v>
      </c>
      <c r="K817" s="207" t="s">
        <v>151</v>
      </c>
      <c r="L817" s="45"/>
      <c r="M817" s="212" t="s">
        <v>19</v>
      </c>
      <c r="N817" s="213" t="s">
        <v>45</v>
      </c>
      <c r="O817" s="85"/>
      <c r="P817" s="214">
        <f>O817*H817</f>
        <v>0</v>
      </c>
      <c r="Q817" s="214">
        <v>0</v>
      </c>
      <c r="R817" s="214">
        <f>Q817*H817</f>
        <v>0</v>
      </c>
      <c r="S817" s="214">
        <v>0</v>
      </c>
      <c r="T817" s="215">
        <f>S817*H817</f>
        <v>0</v>
      </c>
      <c r="U817" s="39"/>
      <c r="V817" s="39"/>
      <c r="W817" s="39"/>
      <c r="X817" s="39"/>
      <c r="Y817" s="39"/>
      <c r="Z817" s="39"/>
      <c r="AA817" s="39"/>
      <c r="AB817" s="39"/>
      <c r="AC817" s="39"/>
      <c r="AD817" s="39"/>
      <c r="AE817" s="39"/>
      <c r="AR817" s="216" t="s">
        <v>308</v>
      </c>
      <c r="AT817" s="216" t="s">
        <v>147</v>
      </c>
      <c r="AU817" s="216" t="s">
        <v>153</v>
      </c>
      <c r="AY817" s="18" t="s">
        <v>143</v>
      </c>
      <c r="BE817" s="217">
        <f>IF(N817="základní",J817,0)</f>
        <v>0</v>
      </c>
      <c r="BF817" s="217">
        <f>IF(N817="snížená",J817,0)</f>
        <v>0</v>
      </c>
      <c r="BG817" s="217">
        <f>IF(N817="zákl. přenesená",J817,0)</f>
        <v>0</v>
      </c>
      <c r="BH817" s="217">
        <f>IF(N817="sníž. přenesená",J817,0)</f>
        <v>0</v>
      </c>
      <c r="BI817" s="217">
        <f>IF(N817="nulová",J817,0)</f>
        <v>0</v>
      </c>
      <c r="BJ817" s="18" t="s">
        <v>153</v>
      </c>
      <c r="BK817" s="217">
        <f>ROUND(I817*H817,2)</f>
        <v>0</v>
      </c>
      <c r="BL817" s="18" t="s">
        <v>308</v>
      </c>
      <c r="BM817" s="216" t="s">
        <v>669</v>
      </c>
    </row>
    <row r="818" s="2" customFormat="1">
      <c r="A818" s="39"/>
      <c r="B818" s="40"/>
      <c r="C818" s="41"/>
      <c r="D818" s="218" t="s">
        <v>155</v>
      </c>
      <c r="E818" s="41"/>
      <c r="F818" s="219" t="s">
        <v>670</v>
      </c>
      <c r="G818" s="41"/>
      <c r="H818" s="41"/>
      <c r="I818" s="220"/>
      <c r="J818" s="41"/>
      <c r="K818" s="41"/>
      <c r="L818" s="45"/>
      <c r="M818" s="221"/>
      <c r="N818" s="222"/>
      <c r="O818" s="85"/>
      <c r="P818" s="85"/>
      <c r="Q818" s="85"/>
      <c r="R818" s="85"/>
      <c r="S818" s="85"/>
      <c r="T818" s="86"/>
      <c r="U818" s="39"/>
      <c r="V818" s="39"/>
      <c r="W818" s="39"/>
      <c r="X818" s="39"/>
      <c r="Y818" s="39"/>
      <c r="Z818" s="39"/>
      <c r="AA818" s="39"/>
      <c r="AB818" s="39"/>
      <c r="AC818" s="39"/>
      <c r="AD818" s="39"/>
      <c r="AE818" s="39"/>
      <c r="AT818" s="18" t="s">
        <v>155</v>
      </c>
      <c r="AU818" s="18" t="s">
        <v>153</v>
      </c>
    </row>
    <row r="819" s="2" customFormat="1">
      <c r="A819" s="39"/>
      <c r="B819" s="40"/>
      <c r="C819" s="41"/>
      <c r="D819" s="218" t="s">
        <v>157</v>
      </c>
      <c r="E819" s="41"/>
      <c r="F819" s="223" t="s">
        <v>671</v>
      </c>
      <c r="G819" s="41"/>
      <c r="H819" s="41"/>
      <c r="I819" s="220"/>
      <c r="J819" s="41"/>
      <c r="K819" s="41"/>
      <c r="L819" s="45"/>
      <c r="M819" s="221"/>
      <c r="N819" s="222"/>
      <c r="O819" s="85"/>
      <c r="P819" s="85"/>
      <c r="Q819" s="85"/>
      <c r="R819" s="85"/>
      <c r="S819" s="85"/>
      <c r="T819" s="86"/>
      <c r="U819" s="39"/>
      <c r="V819" s="39"/>
      <c r="W819" s="39"/>
      <c r="X819" s="39"/>
      <c r="Y819" s="39"/>
      <c r="Z819" s="39"/>
      <c r="AA819" s="39"/>
      <c r="AB819" s="39"/>
      <c r="AC819" s="39"/>
      <c r="AD819" s="39"/>
      <c r="AE819" s="39"/>
      <c r="AT819" s="18" t="s">
        <v>157</v>
      </c>
      <c r="AU819" s="18" t="s">
        <v>153</v>
      </c>
    </row>
    <row r="820" s="13" customFormat="1">
      <c r="A820" s="13"/>
      <c r="B820" s="224"/>
      <c r="C820" s="225"/>
      <c r="D820" s="218" t="s">
        <v>159</v>
      </c>
      <c r="E820" s="226" t="s">
        <v>19</v>
      </c>
      <c r="F820" s="227" t="s">
        <v>672</v>
      </c>
      <c r="G820" s="225"/>
      <c r="H820" s="226" t="s">
        <v>19</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159</v>
      </c>
      <c r="AU820" s="233" t="s">
        <v>153</v>
      </c>
      <c r="AV820" s="13" t="s">
        <v>81</v>
      </c>
      <c r="AW820" s="13" t="s">
        <v>35</v>
      </c>
      <c r="AX820" s="13" t="s">
        <v>73</v>
      </c>
      <c r="AY820" s="233" t="s">
        <v>143</v>
      </c>
    </row>
    <row r="821" s="14" customFormat="1">
      <c r="A821" s="14"/>
      <c r="B821" s="234"/>
      <c r="C821" s="235"/>
      <c r="D821" s="218" t="s">
        <v>159</v>
      </c>
      <c r="E821" s="236" t="s">
        <v>19</v>
      </c>
      <c r="F821" s="237" t="s">
        <v>673</v>
      </c>
      <c r="G821" s="235"/>
      <c r="H821" s="238">
        <v>8.8000000000000007</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159</v>
      </c>
      <c r="AU821" s="244" t="s">
        <v>153</v>
      </c>
      <c r="AV821" s="14" t="s">
        <v>153</v>
      </c>
      <c r="AW821" s="14" t="s">
        <v>35</v>
      </c>
      <c r="AX821" s="14" t="s">
        <v>81</v>
      </c>
      <c r="AY821" s="244" t="s">
        <v>143</v>
      </c>
    </row>
    <row r="822" s="2" customFormat="1" ht="24.15" customHeight="1">
      <c r="A822" s="39"/>
      <c r="B822" s="40"/>
      <c r="C822" s="256" t="s">
        <v>674</v>
      </c>
      <c r="D822" s="256" t="s">
        <v>191</v>
      </c>
      <c r="E822" s="257" t="s">
        <v>675</v>
      </c>
      <c r="F822" s="258" t="s">
        <v>676</v>
      </c>
      <c r="G822" s="259" t="s">
        <v>150</v>
      </c>
      <c r="H822" s="260">
        <v>8.9760000000000009</v>
      </c>
      <c r="I822" s="261"/>
      <c r="J822" s="262">
        <f>ROUND(I822*H822,2)</f>
        <v>0</v>
      </c>
      <c r="K822" s="258" t="s">
        <v>151</v>
      </c>
      <c r="L822" s="263"/>
      <c r="M822" s="264" t="s">
        <v>19</v>
      </c>
      <c r="N822" s="265" t="s">
        <v>45</v>
      </c>
      <c r="O822" s="85"/>
      <c r="P822" s="214">
        <f>O822*H822</f>
        <v>0</v>
      </c>
      <c r="Q822" s="214">
        <v>0.0047999999999999996</v>
      </c>
      <c r="R822" s="214">
        <f>Q822*H822</f>
        <v>0.043084799999999999</v>
      </c>
      <c r="S822" s="214">
        <v>0</v>
      </c>
      <c r="T822" s="215">
        <f>S822*H822</f>
        <v>0</v>
      </c>
      <c r="U822" s="39"/>
      <c r="V822" s="39"/>
      <c r="W822" s="39"/>
      <c r="X822" s="39"/>
      <c r="Y822" s="39"/>
      <c r="Z822" s="39"/>
      <c r="AA822" s="39"/>
      <c r="AB822" s="39"/>
      <c r="AC822" s="39"/>
      <c r="AD822" s="39"/>
      <c r="AE822" s="39"/>
      <c r="AR822" s="216" t="s">
        <v>391</v>
      </c>
      <c r="AT822" s="216" t="s">
        <v>191</v>
      </c>
      <c r="AU822" s="216" t="s">
        <v>153</v>
      </c>
      <c r="AY822" s="18" t="s">
        <v>143</v>
      </c>
      <c r="BE822" s="217">
        <f>IF(N822="základní",J822,0)</f>
        <v>0</v>
      </c>
      <c r="BF822" s="217">
        <f>IF(N822="snížená",J822,0)</f>
        <v>0</v>
      </c>
      <c r="BG822" s="217">
        <f>IF(N822="zákl. přenesená",J822,0)</f>
        <v>0</v>
      </c>
      <c r="BH822" s="217">
        <f>IF(N822="sníž. přenesená",J822,0)</f>
        <v>0</v>
      </c>
      <c r="BI822" s="217">
        <f>IF(N822="nulová",J822,0)</f>
        <v>0</v>
      </c>
      <c r="BJ822" s="18" t="s">
        <v>153</v>
      </c>
      <c r="BK822" s="217">
        <f>ROUND(I822*H822,2)</f>
        <v>0</v>
      </c>
      <c r="BL822" s="18" t="s">
        <v>308</v>
      </c>
      <c r="BM822" s="216" t="s">
        <v>677</v>
      </c>
    </row>
    <row r="823" s="2" customFormat="1">
      <c r="A823" s="39"/>
      <c r="B823" s="40"/>
      <c r="C823" s="41"/>
      <c r="D823" s="218" t="s">
        <v>155</v>
      </c>
      <c r="E823" s="41"/>
      <c r="F823" s="219" t="s">
        <v>676</v>
      </c>
      <c r="G823" s="41"/>
      <c r="H823" s="41"/>
      <c r="I823" s="220"/>
      <c r="J823" s="41"/>
      <c r="K823" s="41"/>
      <c r="L823" s="45"/>
      <c r="M823" s="221"/>
      <c r="N823" s="222"/>
      <c r="O823" s="85"/>
      <c r="P823" s="85"/>
      <c r="Q823" s="85"/>
      <c r="R823" s="85"/>
      <c r="S823" s="85"/>
      <c r="T823" s="86"/>
      <c r="U823" s="39"/>
      <c r="V823" s="39"/>
      <c r="W823" s="39"/>
      <c r="X823" s="39"/>
      <c r="Y823" s="39"/>
      <c r="Z823" s="39"/>
      <c r="AA823" s="39"/>
      <c r="AB823" s="39"/>
      <c r="AC823" s="39"/>
      <c r="AD823" s="39"/>
      <c r="AE823" s="39"/>
      <c r="AT823" s="18" t="s">
        <v>155</v>
      </c>
      <c r="AU823" s="18" t="s">
        <v>153</v>
      </c>
    </row>
    <row r="824" s="14" customFormat="1">
      <c r="A824" s="14"/>
      <c r="B824" s="234"/>
      <c r="C824" s="235"/>
      <c r="D824" s="218" t="s">
        <v>159</v>
      </c>
      <c r="E824" s="235"/>
      <c r="F824" s="237" t="s">
        <v>678</v>
      </c>
      <c r="G824" s="235"/>
      <c r="H824" s="238">
        <v>8.9760000000000009</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159</v>
      </c>
      <c r="AU824" s="244" t="s">
        <v>153</v>
      </c>
      <c r="AV824" s="14" t="s">
        <v>153</v>
      </c>
      <c r="AW824" s="14" t="s">
        <v>4</v>
      </c>
      <c r="AX824" s="14" t="s">
        <v>81</v>
      </c>
      <c r="AY824" s="244" t="s">
        <v>143</v>
      </c>
    </row>
    <row r="825" s="2" customFormat="1" ht="24.15" customHeight="1">
      <c r="A825" s="39"/>
      <c r="B825" s="40"/>
      <c r="C825" s="205" t="s">
        <v>679</v>
      </c>
      <c r="D825" s="205" t="s">
        <v>147</v>
      </c>
      <c r="E825" s="206" t="s">
        <v>680</v>
      </c>
      <c r="F825" s="207" t="s">
        <v>681</v>
      </c>
      <c r="G825" s="208" t="s">
        <v>628</v>
      </c>
      <c r="H825" s="266"/>
      <c r="I825" s="210"/>
      <c r="J825" s="211">
        <f>ROUND(I825*H825,2)</f>
        <v>0</v>
      </c>
      <c r="K825" s="207" t="s">
        <v>151</v>
      </c>
      <c r="L825" s="45"/>
      <c r="M825" s="212" t="s">
        <v>19</v>
      </c>
      <c r="N825" s="213" t="s">
        <v>45</v>
      </c>
      <c r="O825" s="85"/>
      <c r="P825" s="214">
        <f>O825*H825</f>
        <v>0</v>
      </c>
      <c r="Q825" s="214">
        <v>0</v>
      </c>
      <c r="R825" s="214">
        <f>Q825*H825</f>
        <v>0</v>
      </c>
      <c r="S825" s="214">
        <v>0</v>
      </c>
      <c r="T825" s="215">
        <f>S825*H825</f>
        <v>0</v>
      </c>
      <c r="U825" s="39"/>
      <c r="V825" s="39"/>
      <c r="W825" s="39"/>
      <c r="X825" s="39"/>
      <c r="Y825" s="39"/>
      <c r="Z825" s="39"/>
      <c r="AA825" s="39"/>
      <c r="AB825" s="39"/>
      <c r="AC825" s="39"/>
      <c r="AD825" s="39"/>
      <c r="AE825" s="39"/>
      <c r="AR825" s="216" t="s">
        <v>308</v>
      </c>
      <c r="AT825" s="216" t="s">
        <v>147</v>
      </c>
      <c r="AU825" s="216" t="s">
        <v>153</v>
      </c>
      <c r="AY825" s="18" t="s">
        <v>143</v>
      </c>
      <c r="BE825" s="217">
        <f>IF(N825="základní",J825,0)</f>
        <v>0</v>
      </c>
      <c r="BF825" s="217">
        <f>IF(N825="snížená",J825,0)</f>
        <v>0</v>
      </c>
      <c r="BG825" s="217">
        <f>IF(N825="zákl. přenesená",J825,0)</f>
        <v>0</v>
      </c>
      <c r="BH825" s="217">
        <f>IF(N825="sníž. přenesená",J825,0)</f>
        <v>0</v>
      </c>
      <c r="BI825" s="217">
        <f>IF(N825="nulová",J825,0)</f>
        <v>0</v>
      </c>
      <c r="BJ825" s="18" t="s">
        <v>153</v>
      </c>
      <c r="BK825" s="217">
        <f>ROUND(I825*H825,2)</f>
        <v>0</v>
      </c>
      <c r="BL825" s="18" t="s">
        <v>308</v>
      </c>
      <c r="BM825" s="216" t="s">
        <v>682</v>
      </c>
    </row>
    <row r="826" s="2" customFormat="1">
      <c r="A826" s="39"/>
      <c r="B826" s="40"/>
      <c r="C826" s="41"/>
      <c r="D826" s="218" t="s">
        <v>155</v>
      </c>
      <c r="E826" s="41"/>
      <c r="F826" s="219" t="s">
        <v>683</v>
      </c>
      <c r="G826" s="41"/>
      <c r="H826" s="41"/>
      <c r="I826" s="220"/>
      <c r="J826" s="41"/>
      <c r="K826" s="41"/>
      <c r="L826" s="45"/>
      <c r="M826" s="221"/>
      <c r="N826" s="222"/>
      <c r="O826" s="85"/>
      <c r="P826" s="85"/>
      <c r="Q826" s="85"/>
      <c r="R826" s="85"/>
      <c r="S826" s="85"/>
      <c r="T826" s="86"/>
      <c r="U826" s="39"/>
      <c r="V826" s="39"/>
      <c r="W826" s="39"/>
      <c r="X826" s="39"/>
      <c r="Y826" s="39"/>
      <c r="Z826" s="39"/>
      <c r="AA826" s="39"/>
      <c r="AB826" s="39"/>
      <c r="AC826" s="39"/>
      <c r="AD826" s="39"/>
      <c r="AE826" s="39"/>
      <c r="AT826" s="18" t="s">
        <v>155</v>
      </c>
      <c r="AU826" s="18" t="s">
        <v>153</v>
      </c>
    </row>
    <row r="827" s="2" customFormat="1">
      <c r="A827" s="39"/>
      <c r="B827" s="40"/>
      <c r="C827" s="41"/>
      <c r="D827" s="218" t="s">
        <v>157</v>
      </c>
      <c r="E827" s="41"/>
      <c r="F827" s="223" t="s">
        <v>684</v>
      </c>
      <c r="G827" s="41"/>
      <c r="H827" s="41"/>
      <c r="I827" s="220"/>
      <c r="J827" s="41"/>
      <c r="K827" s="41"/>
      <c r="L827" s="45"/>
      <c r="M827" s="221"/>
      <c r="N827" s="222"/>
      <c r="O827" s="85"/>
      <c r="P827" s="85"/>
      <c r="Q827" s="85"/>
      <c r="R827" s="85"/>
      <c r="S827" s="85"/>
      <c r="T827" s="86"/>
      <c r="U827" s="39"/>
      <c r="V827" s="39"/>
      <c r="W827" s="39"/>
      <c r="X827" s="39"/>
      <c r="Y827" s="39"/>
      <c r="Z827" s="39"/>
      <c r="AA827" s="39"/>
      <c r="AB827" s="39"/>
      <c r="AC827" s="39"/>
      <c r="AD827" s="39"/>
      <c r="AE827" s="39"/>
      <c r="AT827" s="18" t="s">
        <v>157</v>
      </c>
      <c r="AU827" s="18" t="s">
        <v>153</v>
      </c>
    </row>
    <row r="828" s="12" customFormat="1" ht="22.8" customHeight="1">
      <c r="A828" s="12"/>
      <c r="B828" s="189"/>
      <c r="C828" s="190"/>
      <c r="D828" s="191" t="s">
        <v>72</v>
      </c>
      <c r="E828" s="203" t="s">
        <v>685</v>
      </c>
      <c r="F828" s="203" t="s">
        <v>686</v>
      </c>
      <c r="G828" s="190"/>
      <c r="H828" s="190"/>
      <c r="I828" s="193"/>
      <c r="J828" s="204">
        <f>BK828</f>
        <v>0</v>
      </c>
      <c r="K828" s="190"/>
      <c r="L828" s="195"/>
      <c r="M828" s="196"/>
      <c r="N828" s="197"/>
      <c r="O828" s="197"/>
      <c r="P828" s="198">
        <f>SUM(P829:P842)</f>
        <v>0</v>
      </c>
      <c r="Q828" s="197"/>
      <c r="R828" s="198">
        <f>SUM(R829:R842)</f>
        <v>0.24245949999999997</v>
      </c>
      <c r="S828" s="197"/>
      <c r="T828" s="199">
        <f>SUM(T829:T842)</f>
        <v>0</v>
      </c>
      <c r="U828" s="12"/>
      <c r="V828" s="12"/>
      <c r="W828" s="12"/>
      <c r="X828" s="12"/>
      <c r="Y828" s="12"/>
      <c r="Z828" s="12"/>
      <c r="AA828" s="12"/>
      <c r="AB828" s="12"/>
      <c r="AC828" s="12"/>
      <c r="AD828" s="12"/>
      <c r="AE828" s="12"/>
      <c r="AR828" s="200" t="s">
        <v>153</v>
      </c>
      <c r="AT828" s="201" t="s">
        <v>72</v>
      </c>
      <c r="AU828" s="201" t="s">
        <v>81</v>
      </c>
      <c r="AY828" s="200" t="s">
        <v>143</v>
      </c>
      <c r="BK828" s="202">
        <f>SUM(BK829:BK842)</f>
        <v>0</v>
      </c>
    </row>
    <row r="829" s="2" customFormat="1" ht="24.15" customHeight="1">
      <c r="A829" s="39"/>
      <c r="B829" s="40"/>
      <c r="C829" s="205" t="s">
        <v>687</v>
      </c>
      <c r="D829" s="205" t="s">
        <v>147</v>
      </c>
      <c r="E829" s="206" t="s">
        <v>688</v>
      </c>
      <c r="F829" s="207" t="s">
        <v>689</v>
      </c>
      <c r="G829" s="208" t="s">
        <v>150</v>
      </c>
      <c r="H829" s="209">
        <v>4.625</v>
      </c>
      <c r="I829" s="210"/>
      <c r="J829" s="211">
        <f>ROUND(I829*H829,2)</f>
        <v>0</v>
      </c>
      <c r="K829" s="207" t="s">
        <v>151</v>
      </c>
      <c r="L829" s="45"/>
      <c r="M829" s="212" t="s">
        <v>19</v>
      </c>
      <c r="N829" s="213" t="s">
        <v>45</v>
      </c>
      <c r="O829" s="85"/>
      <c r="P829" s="214">
        <f>O829*H829</f>
        <v>0</v>
      </c>
      <c r="Q829" s="214">
        <v>0.01438</v>
      </c>
      <c r="R829" s="214">
        <f>Q829*H829</f>
        <v>0.066507499999999997</v>
      </c>
      <c r="S829" s="214">
        <v>0</v>
      </c>
      <c r="T829" s="215">
        <f>S829*H829</f>
        <v>0</v>
      </c>
      <c r="U829" s="39"/>
      <c r="V829" s="39"/>
      <c r="W829" s="39"/>
      <c r="X829" s="39"/>
      <c r="Y829" s="39"/>
      <c r="Z829" s="39"/>
      <c r="AA829" s="39"/>
      <c r="AB829" s="39"/>
      <c r="AC829" s="39"/>
      <c r="AD829" s="39"/>
      <c r="AE829" s="39"/>
      <c r="AR829" s="216" t="s">
        <v>308</v>
      </c>
      <c r="AT829" s="216" t="s">
        <v>147</v>
      </c>
      <c r="AU829" s="216" t="s">
        <v>153</v>
      </c>
      <c r="AY829" s="18" t="s">
        <v>143</v>
      </c>
      <c r="BE829" s="217">
        <f>IF(N829="základní",J829,0)</f>
        <v>0</v>
      </c>
      <c r="BF829" s="217">
        <f>IF(N829="snížená",J829,0)</f>
        <v>0</v>
      </c>
      <c r="BG829" s="217">
        <f>IF(N829="zákl. přenesená",J829,0)</f>
        <v>0</v>
      </c>
      <c r="BH829" s="217">
        <f>IF(N829="sníž. přenesená",J829,0)</f>
        <v>0</v>
      </c>
      <c r="BI829" s="217">
        <f>IF(N829="nulová",J829,0)</f>
        <v>0</v>
      </c>
      <c r="BJ829" s="18" t="s">
        <v>153</v>
      </c>
      <c r="BK829" s="217">
        <f>ROUND(I829*H829,2)</f>
        <v>0</v>
      </c>
      <c r="BL829" s="18" t="s">
        <v>308</v>
      </c>
      <c r="BM829" s="216" t="s">
        <v>690</v>
      </c>
    </row>
    <row r="830" s="2" customFormat="1">
      <c r="A830" s="39"/>
      <c r="B830" s="40"/>
      <c r="C830" s="41"/>
      <c r="D830" s="218" t="s">
        <v>155</v>
      </c>
      <c r="E830" s="41"/>
      <c r="F830" s="219" t="s">
        <v>691</v>
      </c>
      <c r="G830" s="41"/>
      <c r="H830" s="41"/>
      <c r="I830" s="220"/>
      <c r="J830" s="41"/>
      <c r="K830" s="41"/>
      <c r="L830" s="45"/>
      <c r="M830" s="221"/>
      <c r="N830" s="222"/>
      <c r="O830" s="85"/>
      <c r="P830" s="85"/>
      <c r="Q830" s="85"/>
      <c r="R830" s="85"/>
      <c r="S830" s="85"/>
      <c r="T830" s="86"/>
      <c r="U830" s="39"/>
      <c r="V830" s="39"/>
      <c r="W830" s="39"/>
      <c r="X830" s="39"/>
      <c r="Y830" s="39"/>
      <c r="Z830" s="39"/>
      <c r="AA830" s="39"/>
      <c r="AB830" s="39"/>
      <c r="AC830" s="39"/>
      <c r="AD830" s="39"/>
      <c r="AE830" s="39"/>
      <c r="AT830" s="18" t="s">
        <v>155</v>
      </c>
      <c r="AU830" s="18" t="s">
        <v>153</v>
      </c>
    </row>
    <row r="831" s="2" customFormat="1">
      <c r="A831" s="39"/>
      <c r="B831" s="40"/>
      <c r="C831" s="41"/>
      <c r="D831" s="218" t="s">
        <v>157</v>
      </c>
      <c r="E831" s="41"/>
      <c r="F831" s="223" t="s">
        <v>692</v>
      </c>
      <c r="G831" s="41"/>
      <c r="H831" s="41"/>
      <c r="I831" s="220"/>
      <c r="J831" s="41"/>
      <c r="K831" s="41"/>
      <c r="L831" s="45"/>
      <c r="M831" s="221"/>
      <c r="N831" s="222"/>
      <c r="O831" s="85"/>
      <c r="P831" s="85"/>
      <c r="Q831" s="85"/>
      <c r="R831" s="85"/>
      <c r="S831" s="85"/>
      <c r="T831" s="86"/>
      <c r="U831" s="39"/>
      <c r="V831" s="39"/>
      <c r="W831" s="39"/>
      <c r="X831" s="39"/>
      <c r="Y831" s="39"/>
      <c r="Z831" s="39"/>
      <c r="AA831" s="39"/>
      <c r="AB831" s="39"/>
      <c r="AC831" s="39"/>
      <c r="AD831" s="39"/>
      <c r="AE831" s="39"/>
      <c r="AT831" s="18" t="s">
        <v>157</v>
      </c>
      <c r="AU831" s="18" t="s">
        <v>153</v>
      </c>
    </row>
    <row r="832" s="13" customFormat="1">
      <c r="A832" s="13"/>
      <c r="B832" s="224"/>
      <c r="C832" s="225"/>
      <c r="D832" s="218" t="s">
        <v>159</v>
      </c>
      <c r="E832" s="226" t="s">
        <v>19</v>
      </c>
      <c r="F832" s="227" t="s">
        <v>175</v>
      </c>
      <c r="G832" s="225"/>
      <c r="H832" s="226" t="s">
        <v>19</v>
      </c>
      <c r="I832" s="228"/>
      <c r="J832" s="225"/>
      <c r="K832" s="225"/>
      <c r="L832" s="229"/>
      <c r="M832" s="230"/>
      <c r="N832" s="231"/>
      <c r="O832" s="231"/>
      <c r="P832" s="231"/>
      <c r="Q832" s="231"/>
      <c r="R832" s="231"/>
      <c r="S832" s="231"/>
      <c r="T832" s="232"/>
      <c r="U832" s="13"/>
      <c r="V832" s="13"/>
      <c r="W832" s="13"/>
      <c r="X832" s="13"/>
      <c r="Y832" s="13"/>
      <c r="Z832" s="13"/>
      <c r="AA832" s="13"/>
      <c r="AB832" s="13"/>
      <c r="AC832" s="13"/>
      <c r="AD832" s="13"/>
      <c r="AE832" s="13"/>
      <c r="AT832" s="233" t="s">
        <v>159</v>
      </c>
      <c r="AU832" s="233" t="s">
        <v>153</v>
      </c>
      <c r="AV832" s="13" t="s">
        <v>81</v>
      </c>
      <c r="AW832" s="13" t="s">
        <v>35</v>
      </c>
      <c r="AX832" s="13" t="s">
        <v>73</v>
      </c>
      <c r="AY832" s="233" t="s">
        <v>143</v>
      </c>
    </row>
    <row r="833" s="14" customFormat="1">
      <c r="A833" s="14"/>
      <c r="B833" s="234"/>
      <c r="C833" s="235"/>
      <c r="D833" s="218" t="s">
        <v>159</v>
      </c>
      <c r="E833" s="236" t="s">
        <v>19</v>
      </c>
      <c r="F833" s="237" t="s">
        <v>176</v>
      </c>
      <c r="G833" s="235"/>
      <c r="H833" s="238">
        <v>4.625</v>
      </c>
      <c r="I833" s="239"/>
      <c r="J833" s="235"/>
      <c r="K833" s="235"/>
      <c r="L833" s="240"/>
      <c r="M833" s="241"/>
      <c r="N833" s="242"/>
      <c r="O833" s="242"/>
      <c r="P833" s="242"/>
      <c r="Q833" s="242"/>
      <c r="R833" s="242"/>
      <c r="S833" s="242"/>
      <c r="T833" s="243"/>
      <c r="U833" s="14"/>
      <c r="V833" s="14"/>
      <c r="W833" s="14"/>
      <c r="X833" s="14"/>
      <c r="Y833" s="14"/>
      <c r="Z833" s="14"/>
      <c r="AA833" s="14"/>
      <c r="AB833" s="14"/>
      <c r="AC833" s="14"/>
      <c r="AD833" s="14"/>
      <c r="AE833" s="14"/>
      <c r="AT833" s="244" t="s">
        <v>159</v>
      </c>
      <c r="AU833" s="244" t="s">
        <v>153</v>
      </c>
      <c r="AV833" s="14" t="s">
        <v>153</v>
      </c>
      <c r="AW833" s="14" t="s">
        <v>35</v>
      </c>
      <c r="AX833" s="14" t="s">
        <v>81</v>
      </c>
      <c r="AY833" s="244" t="s">
        <v>143</v>
      </c>
    </row>
    <row r="834" s="2" customFormat="1" ht="24.15" customHeight="1">
      <c r="A834" s="39"/>
      <c r="B834" s="40"/>
      <c r="C834" s="205" t="s">
        <v>693</v>
      </c>
      <c r="D834" s="205" t="s">
        <v>147</v>
      </c>
      <c r="E834" s="206" t="s">
        <v>694</v>
      </c>
      <c r="F834" s="207" t="s">
        <v>695</v>
      </c>
      <c r="G834" s="208" t="s">
        <v>150</v>
      </c>
      <c r="H834" s="209">
        <v>11.199999999999999</v>
      </c>
      <c r="I834" s="210"/>
      <c r="J834" s="211">
        <f>ROUND(I834*H834,2)</f>
        <v>0</v>
      </c>
      <c r="K834" s="207" t="s">
        <v>151</v>
      </c>
      <c r="L834" s="45"/>
      <c r="M834" s="212" t="s">
        <v>19</v>
      </c>
      <c r="N834" s="213" t="s">
        <v>45</v>
      </c>
      <c r="O834" s="85"/>
      <c r="P834" s="214">
        <f>O834*H834</f>
        <v>0</v>
      </c>
      <c r="Q834" s="214">
        <v>0.015709999999999998</v>
      </c>
      <c r="R834" s="214">
        <f>Q834*H834</f>
        <v>0.17595199999999997</v>
      </c>
      <c r="S834" s="214">
        <v>0</v>
      </c>
      <c r="T834" s="215">
        <f>S834*H834</f>
        <v>0</v>
      </c>
      <c r="U834" s="39"/>
      <c r="V834" s="39"/>
      <c r="W834" s="39"/>
      <c r="X834" s="39"/>
      <c r="Y834" s="39"/>
      <c r="Z834" s="39"/>
      <c r="AA834" s="39"/>
      <c r="AB834" s="39"/>
      <c r="AC834" s="39"/>
      <c r="AD834" s="39"/>
      <c r="AE834" s="39"/>
      <c r="AR834" s="216" t="s">
        <v>308</v>
      </c>
      <c r="AT834" s="216" t="s">
        <v>147</v>
      </c>
      <c r="AU834" s="216" t="s">
        <v>153</v>
      </c>
      <c r="AY834" s="18" t="s">
        <v>143</v>
      </c>
      <c r="BE834" s="217">
        <f>IF(N834="základní",J834,0)</f>
        <v>0</v>
      </c>
      <c r="BF834" s="217">
        <f>IF(N834="snížená",J834,0)</f>
        <v>0</v>
      </c>
      <c r="BG834" s="217">
        <f>IF(N834="zákl. přenesená",J834,0)</f>
        <v>0</v>
      </c>
      <c r="BH834" s="217">
        <f>IF(N834="sníž. přenesená",J834,0)</f>
        <v>0</v>
      </c>
      <c r="BI834" s="217">
        <f>IF(N834="nulová",J834,0)</f>
        <v>0</v>
      </c>
      <c r="BJ834" s="18" t="s">
        <v>153</v>
      </c>
      <c r="BK834" s="217">
        <f>ROUND(I834*H834,2)</f>
        <v>0</v>
      </c>
      <c r="BL834" s="18" t="s">
        <v>308</v>
      </c>
      <c r="BM834" s="216" t="s">
        <v>696</v>
      </c>
    </row>
    <row r="835" s="2" customFormat="1">
      <c r="A835" s="39"/>
      <c r="B835" s="40"/>
      <c r="C835" s="41"/>
      <c r="D835" s="218" t="s">
        <v>155</v>
      </c>
      <c r="E835" s="41"/>
      <c r="F835" s="219" t="s">
        <v>697</v>
      </c>
      <c r="G835" s="41"/>
      <c r="H835" s="41"/>
      <c r="I835" s="220"/>
      <c r="J835" s="41"/>
      <c r="K835" s="41"/>
      <c r="L835" s="45"/>
      <c r="M835" s="221"/>
      <c r="N835" s="222"/>
      <c r="O835" s="85"/>
      <c r="P835" s="85"/>
      <c r="Q835" s="85"/>
      <c r="R835" s="85"/>
      <c r="S835" s="85"/>
      <c r="T835" s="86"/>
      <c r="U835" s="39"/>
      <c r="V835" s="39"/>
      <c r="W835" s="39"/>
      <c r="X835" s="39"/>
      <c r="Y835" s="39"/>
      <c r="Z835" s="39"/>
      <c r="AA835" s="39"/>
      <c r="AB835" s="39"/>
      <c r="AC835" s="39"/>
      <c r="AD835" s="39"/>
      <c r="AE835" s="39"/>
      <c r="AT835" s="18" t="s">
        <v>155</v>
      </c>
      <c r="AU835" s="18" t="s">
        <v>153</v>
      </c>
    </row>
    <row r="836" s="2" customFormat="1">
      <c r="A836" s="39"/>
      <c r="B836" s="40"/>
      <c r="C836" s="41"/>
      <c r="D836" s="218" t="s">
        <v>157</v>
      </c>
      <c r="E836" s="41"/>
      <c r="F836" s="223" t="s">
        <v>698</v>
      </c>
      <c r="G836" s="41"/>
      <c r="H836" s="41"/>
      <c r="I836" s="220"/>
      <c r="J836" s="41"/>
      <c r="K836" s="41"/>
      <c r="L836" s="45"/>
      <c r="M836" s="221"/>
      <c r="N836" s="222"/>
      <c r="O836" s="85"/>
      <c r="P836" s="85"/>
      <c r="Q836" s="85"/>
      <c r="R836" s="85"/>
      <c r="S836" s="85"/>
      <c r="T836" s="86"/>
      <c r="U836" s="39"/>
      <c r="V836" s="39"/>
      <c r="W836" s="39"/>
      <c r="X836" s="39"/>
      <c r="Y836" s="39"/>
      <c r="Z836" s="39"/>
      <c r="AA836" s="39"/>
      <c r="AB836" s="39"/>
      <c r="AC836" s="39"/>
      <c r="AD836" s="39"/>
      <c r="AE836" s="39"/>
      <c r="AT836" s="18" t="s">
        <v>157</v>
      </c>
      <c r="AU836" s="18" t="s">
        <v>153</v>
      </c>
    </row>
    <row r="837" s="13" customFormat="1">
      <c r="A837" s="13"/>
      <c r="B837" s="224"/>
      <c r="C837" s="225"/>
      <c r="D837" s="218" t="s">
        <v>159</v>
      </c>
      <c r="E837" s="226" t="s">
        <v>19</v>
      </c>
      <c r="F837" s="227" t="s">
        <v>699</v>
      </c>
      <c r="G837" s="225"/>
      <c r="H837" s="226" t="s">
        <v>19</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159</v>
      </c>
      <c r="AU837" s="233" t="s">
        <v>153</v>
      </c>
      <c r="AV837" s="13" t="s">
        <v>81</v>
      </c>
      <c r="AW837" s="13" t="s">
        <v>35</v>
      </c>
      <c r="AX837" s="13" t="s">
        <v>73</v>
      </c>
      <c r="AY837" s="233" t="s">
        <v>143</v>
      </c>
    </row>
    <row r="838" s="14" customFormat="1">
      <c r="A838" s="14"/>
      <c r="B838" s="234"/>
      <c r="C838" s="235"/>
      <c r="D838" s="218" t="s">
        <v>159</v>
      </c>
      <c r="E838" s="236" t="s">
        <v>19</v>
      </c>
      <c r="F838" s="237" t="s">
        <v>700</v>
      </c>
      <c r="G838" s="235"/>
      <c r="H838" s="238">
        <v>7</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159</v>
      </c>
      <c r="AU838" s="244" t="s">
        <v>153</v>
      </c>
      <c r="AV838" s="14" t="s">
        <v>153</v>
      </c>
      <c r="AW838" s="14" t="s">
        <v>35</v>
      </c>
      <c r="AX838" s="14" t="s">
        <v>81</v>
      </c>
      <c r="AY838" s="244" t="s">
        <v>143</v>
      </c>
    </row>
    <row r="839" s="14" customFormat="1">
      <c r="A839" s="14"/>
      <c r="B839" s="234"/>
      <c r="C839" s="235"/>
      <c r="D839" s="218" t="s">
        <v>159</v>
      </c>
      <c r="E839" s="235"/>
      <c r="F839" s="237" t="s">
        <v>701</v>
      </c>
      <c r="G839" s="235"/>
      <c r="H839" s="238">
        <v>11.199999999999999</v>
      </c>
      <c r="I839" s="239"/>
      <c r="J839" s="235"/>
      <c r="K839" s="235"/>
      <c r="L839" s="240"/>
      <c r="M839" s="241"/>
      <c r="N839" s="242"/>
      <c r="O839" s="242"/>
      <c r="P839" s="242"/>
      <c r="Q839" s="242"/>
      <c r="R839" s="242"/>
      <c r="S839" s="242"/>
      <c r="T839" s="243"/>
      <c r="U839" s="14"/>
      <c r="V839" s="14"/>
      <c r="W839" s="14"/>
      <c r="X839" s="14"/>
      <c r="Y839" s="14"/>
      <c r="Z839" s="14"/>
      <c r="AA839" s="14"/>
      <c r="AB839" s="14"/>
      <c r="AC839" s="14"/>
      <c r="AD839" s="14"/>
      <c r="AE839" s="14"/>
      <c r="AT839" s="244" t="s">
        <v>159</v>
      </c>
      <c r="AU839" s="244" t="s">
        <v>153</v>
      </c>
      <c r="AV839" s="14" t="s">
        <v>153</v>
      </c>
      <c r="AW839" s="14" t="s">
        <v>4</v>
      </c>
      <c r="AX839" s="14" t="s">
        <v>81</v>
      </c>
      <c r="AY839" s="244" t="s">
        <v>143</v>
      </c>
    </row>
    <row r="840" s="2" customFormat="1" ht="24.15" customHeight="1">
      <c r="A840" s="39"/>
      <c r="B840" s="40"/>
      <c r="C840" s="205" t="s">
        <v>702</v>
      </c>
      <c r="D840" s="205" t="s">
        <v>147</v>
      </c>
      <c r="E840" s="206" t="s">
        <v>703</v>
      </c>
      <c r="F840" s="207" t="s">
        <v>704</v>
      </c>
      <c r="G840" s="208" t="s">
        <v>628</v>
      </c>
      <c r="H840" s="266"/>
      <c r="I840" s="210"/>
      <c r="J840" s="211">
        <f>ROUND(I840*H840,2)</f>
        <v>0</v>
      </c>
      <c r="K840" s="207" t="s">
        <v>151</v>
      </c>
      <c r="L840" s="45"/>
      <c r="M840" s="212" t="s">
        <v>19</v>
      </c>
      <c r="N840" s="213" t="s">
        <v>45</v>
      </c>
      <c r="O840" s="85"/>
      <c r="P840" s="214">
        <f>O840*H840</f>
        <v>0</v>
      </c>
      <c r="Q840" s="214">
        <v>0</v>
      </c>
      <c r="R840" s="214">
        <f>Q840*H840</f>
        <v>0</v>
      </c>
      <c r="S840" s="214">
        <v>0</v>
      </c>
      <c r="T840" s="215">
        <f>S840*H840</f>
        <v>0</v>
      </c>
      <c r="U840" s="39"/>
      <c r="V840" s="39"/>
      <c r="W840" s="39"/>
      <c r="X840" s="39"/>
      <c r="Y840" s="39"/>
      <c r="Z840" s="39"/>
      <c r="AA840" s="39"/>
      <c r="AB840" s="39"/>
      <c r="AC840" s="39"/>
      <c r="AD840" s="39"/>
      <c r="AE840" s="39"/>
      <c r="AR840" s="216" t="s">
        <v>308</v>
      </c>
      <c r="AT840" s="216" t="s">
        <v>147</v>
      </c>
      <c r="AU840" s="216" t="s">
        <v>153</v>
      </c>
      <c r="AY840" s="18" t="s">
        <v>143</v>
      </c>
      <c r="BE840" s="217">
        <f>IF(N840="základní",J840,0)</f>
        <v>0</v>
      </c>
      <c r="BF840" s="217">
        <f>IF(N840="snížená",J840,0)</f>
        <v>0</v>
      </c>
      <c r="BG840" s="217">
        <f>IF(N840="zákl. přenesená",J840,0)</f>
        <v>0</v>
      </c>
      <c r="BH840" s="217">
        <f>IF(N840="sníž. přenesená",J840,0)</f>
        <v>0</v>
      </c>
      <c r="BI840" s="217">
        <f>IF(N840="nulová",J840,0)</f>
        <v>0</v>
      </c>
      <c r="BJ840" s="18" t="s">
        <v>153</v>
      </c>
      <c r="BK840" s="217">
        <f>ROUND(I840*H840,2)</f>
        <v>0</v>
      </c>
      <c r="BL840" s="18" t="s">
        <v>308</v>
      </c>
      <c r="BM840" s="216" t="s">
        <v>705</v>
      </c>
    </row>
    <row r="841" s="2" customFormat="1">
      <c r="A841" s="39"/>
      <c r="B841" s="40"/>
      <c r="C841" s="41"/>
      <c r="D841" s="218" t="s">
        <v>155</v>
      </c>
      <c r="E841" s="41"/>
      <c r="F841" s="219" t="s">
        <v>706</v>
      </c>
      <c r="G841" s="41"/>
      <c r="H841" s="41"/>
      <c r="I841" s="220"/>
      <c r="J841" s="41"/>
      <c r="K841" s="41"/>
      <c r="L841" s="45"/>
      <c r="M841" s="221"/>
      <c r="N841" s="222"/>
      <c r="O841" s="85"/>
      <c r="P841" s="85"/>
      <c r="Q841" s="85"/>
      <c r="R841" s="85"/>
      <c r="S841" s="85"/>
      <c r="T841" s="86"/>
      <c r="U841" s="39"/>
      <c r="V841" s="39"/>
      <c r="W841" s="39"/>
      <c r="X841" s="39"/>
      <c r="Y841" s="39"/>
      <c r="Z841" s="39"/>
      <c r="AA841" s="39"/>
      <c r="AB841" s="39"/>
      <c r="AC841" s="39"/>
      <c r="AD841" s="39"/>
      <c r="AE841" s="39"/>
      <c r="AT841" s="18" t="s">
        <v>155</v>
      </c>
      <c r="AU841" s="18" t="s">
        <v>153</v>
      </c>
    </row>
    <row r="842" s="2" customFormat="1">
      <c r="A842" s="39"/>
      <c r="B842" s="40"/>
      <c r="C842" s="41"/>
      <c r="D842" s="218" t="s">
        <v>157</v>
      </c>
      <c r="E842" s="41"/>
      <c r="F842" s="223" t="s">
        <v>644</v>
      </c>
      <c r="G842" s="41"/>
      <c r="H842" s="41"/>
      <c r="I842" s="220"/>
      <c r="J842" s="41"/>
      <c r="K842" s="41"/>
      <c r="L842" s="45"/>
      <c r="M842" s="221"/>
      <c r="N842" s="222"/>
      <c r="O842" s="85"/>
      <c r="P842" s="85"/>
      <c r="Q842" s="85"/>
      <c r="R842" s="85"/>
      <c r="S842" s="85"/>
      <c r="T842" s="86"/>
      <c r="U842" s="39"/>
      <c r="V842" s="39"/>
      <c r="W842" s="39"/>
      <c r="X842" s="39"/>
      <c r="Y842" s="39"/>
      <c r="Z842" s="39"/>
      <c r="AA842" s="39"/>
      <c r="AB842" s="39"/>
      <c r="AC842" s="39"/>
      <c r="AD842" s="39"/>
      <c r="AE842" s="39"/>
      <c r="AT842" s="18" t="s">
        <v>157</v>
      </c>
      <c r="AU842" s="18" t="s">
        <v>153</v>
      </c>
    </row>
    <row r="843" s="12" customFormat="1" ht="22.8" customHeight="1">
      <c r="A843" s="12"/>
      <c r="B843" s="189"/>
      <c r="C843" s="190"/>
      <c r="D843" s="191" t="s">
        <v>72</v>
      </c>
      <c r="E843" s="203" t="s">
        <v>707</v>
      </c>
      <c r="F843" s="203" t="s">
        <v>708</v>
      </c>
      <c r="G843" s="190"/>
      <c r="H843" s="190"/>
      <c r="I843" s="193"/>
      <c r="J843" s="204">
        <f>BK843</f>
        <v>0</v>
      </c>
      <c r="K843" s="190"/>
      <c r="L843" s="195"/>
      <c r="M843" s="196"/>
      <c r="N843" s="197"/>
      <c r="O843" s="197"/>
      <c r="P843" s="198">
        <f>SUM(P844:P923)</f>
        <v>0</v>
      </c>
      <c r="Q843" s="197"/>
      <c r="R843" s="198">
        <f>SUM(R844:R923)</f>
        <v>0.31458444000000002</v>
      </c>
      <c r="S843" s="197"/>
      <c r="T843" s="199">
        <f>SUM(T844:T923)</f>
        <v>0.44635226000000006</v>
      </c>
      <c r="U843" s="12"/>
      <c r="V843" s="12"/>
      <c r="W843" s="12"/>
      <c r="X843" s="12"/>
      <c r="Y843" s="12"/>
      <c r="Z843" s="12"/>
      <c r="AA843" s="12"/>
      <c r="AB843" s="12"/>
      <c r="AC843" s="12"/>
      <c r="AD843" s="12"/>
      <c r="AE843" s="12"/>
      <c r="AR843" s="200" t="s">
        <v>153</v>
      </c>
      <c r="AT843" s="201" t="s">
        <v>72</v>
      </c>
      <c r="AU843" s="201" t="s">
        <v>81</v>
      </c>
      <c r="AY843" s="200" t="s">
        <v>143</v>
      </c>
      <c r="BK843" s="202">
        <f>SUM(BK844:BK923)</f>
        <v>0</v>
      </c>
    </row>
    <row r="844" s="2" customFormat="1" ht="14.4" customHeight="1">
      <c r="A844" s="39"/>
      <c r="B844" s="40"/>
      <c r="C844" s="205" t="s">
        <v>709</v>
      </c>
      <c r="D844" s="205" t="s">
        <v>147</v>
      </c>
      <c r="E844" s="206" t="s">
        <v>710</v>
      </c>
      <c r="F844" s="207" t="s">
        <v>711</v>
      </c>
      <c r="G844" s="208" t="s">
        <v>150</v>
      </c>
      <c r="H844" s="209">
        <v>4.1040000000000001</v>
      </c>
      <c r="I844" s="210"/>
      <c r="J844" s="211">
        <f>ROUND(I844*H844,2)</f>
        <v>0</v>
      </c>
      <c r="K844" s="207" t="s">
        <v>151</v>
      </c>
      <c r="L844" s="45"/>
      <c r="M844" s="212" t="s">
        <v>19</v>
      </c>
      <c r="N844" s="213" t="s">
        <v>45</v>
      </c>
      <c r="O844" s="85"/>
      <c r="P844" s="214">
        <f>O844*H844</f>
        <v>0</v>
      </c>
      <c r="Q844" s="214">
        <v>0</v>
      </c>
      <c r="R844" s="214">
        <f>Q844*H844</f>
        <v>0</v>
      </c>
      <c r="S844" s="214">
        <v>0.00594</v>
      </c>
      <c r="T844" s="215">
        <f>S844*H844</f>
        <v>0.024377760000000002</v>
      </c>
      <c r="U844" s="39"/>
      <c r="V844" s="39"/>
      <c r="W844" s="39"/>
      <c r="X844" s="39"/>
      <c r="Y844" s="39"/>
      <c r="Z844" s="39"/>
      <c r="AA844" s="39"/>
      <c r="AB844" s="39"/>
      <c r="AC844" s="39"/>
      <c r="AD844" s="39"/>
      <c r="AE844" s="39"/>
      <c r="AR844" s="216" t="s">
        <v>308</v>
      </c>
      <c r="AT844" s="216" t="s">
        <v>147</v>
      </c>
      <c r="AU844" s="216" t="s">
        <v>153</v>
      </c>
      <c r="AY844" s="18" t="s">
        <v>143</v>
      </c>
      <c r="BE844" s="217">
        <f>IF(N844="základní",J844,0)</f>
        <v>0</v>
      </c>
      <c r="BF844" s="217">
        <f>IF(N844="snížená",J844,0)</f>
        <v>0</v>
      </c>
      <c r="BG844" s="217">
        <f>IF(N844="zákl. přenesená",J844,0)</f>
        <v>0</v>
      </c>
      <c r="BH844" s="217">
        <f>IF(N844="sníž. přenesená",J844,0)</f>
        <v>0</v>
      </c>
      <c r="BI844" s="217">
        <f>IF(N844="nulová",J844,0)</f>
        <v>0</v>
      </c>
      <c r="BJ844" s="18" t="s">
        <v>153</v>
      </c>
      <c r="BK844" s="217">
        <f>ROUND(I844*H844,2)</f>
        <v>0</v>
      </c>
      <c r="BL844" s="18" t="s">
        <v>308</v>
      </c>
      <c r="BM844" s="216" t="s">
        <v>712</v>
      </c>
    </row>
    <row r="845" s="2" customFormat="1">
      <c r="A845" s="39"/>
      <c r="B845" s="40"/>
      <c r="C845" s="41"/>
      <c r="D845" s="218" t="s">
        <v>155</v>
      </c>
      <c r="E845" s="41"/>
      <c r="F845" s="219" t="s">
        <v>713</v>
      </c>
      <c r="G845" s="41"/>
      <c r="H845" s="41"/>
      <c r="I845" s="220"/>
      <c r="J845" s="41"/>
      <c r="K845" s="41"/>
      <c r="L845" s="45"/>
      <c r="M845" s="221"/>
      <c r="N845" s="222"/>
      <c r="O845" s="85"/>
      <c r="P845" s="85"/>
      <c r="Q845" s="85"/>
      <c r="R845" s="85"/>
      <c r="S845" s="85"/>
      <c r="T845" s="86"/>
      <c r="U845" s="39"/>
      <c r="V845" s="39"/>
      <c r="W845" s="39"/>
      <c r="X845" s="39"/>
      <c r="Y845" s="39"/>
      <c r="Z845" s="39"/>
      <c r="AA845" s="39"/>
      <c r="AB845" s="39"/>
      <c r="AC845" s="39"/>
      <c r="AD845" s="39"/>
      <c r="AE845" s="39"/>
      <c r="AT845" s="18" t="s">
        <v>155</v>
      </c>
      <c r="AU845" s="18" t="s">
        <v>153</v>
      </c>
    </row>
    <row r="846" s="13" customFormat="1">
      <c r="A846" s="13"/>
      <c r="B846" s="224"/>
      <c r="C846" s="225"/>
      <c r="D846" s="218" t="s">
        <v>159</v>
      </c>
      <c r="E846" s="226" t="s">
        <v>19</v>
      </c>
      <c r="F846" s="227" t="s">
        <v>714</v>
      </c>
      <c r="G846" s="225"/>
      <c r="H846" s="226" t="s">
        <v>19</v>
      </c>
      <c r="I846" s="228"/>
      <c r="J846" s="225"/>
      <c r="K846" s="225"/>
      <c r="L846" s="229"/>
      <c r="M846" s="230"/>
      <c r="N846" s="231"/>
      <c r="O846" s="231"/>
      <c r="P846" s="231"/>
      <c r="Q846" s="231"/>
      <c r="R846" s="231"/>
      <c r="S846" s="231"/>
      <c r="T846" s="232"/>
      <c r="U846" s="13"/>
      <c r="V846" s="13"/>
      <c r="W846" s="13"/>
      <c r="X846" s="13"/>
      <c r="Y846" s="13"/>
      <c r="Z846" s="13"/>
      <c r="AA846" s="13"/>
      <c r="AB846" s="13"/>
      <c r="AC846" s="13"/>
      <c r="AD846" s="13"/>
      <c r="AE846" s="13"/>
      <c r="AT846" s="233" t="s">
        <v>159</v>
      </c>
      <c r="AU846" s="233" t="s">
        <v>153</v>
      </c>
      <c r="AV846" s="13" t="s">
        <v>81</v>
      </c>
      <c r="AW846" s="13" t="s">
        <v>35</v>
      </c>
      <c r="AX846" s="13" t="s">
        <v>73</v>
      </c>
      <c r="AY846" s="233" t="s">
        <v>143</v>
      </c>
    </row>
    <row r="847" s="14" customFormat="1">
      <c r="A847" s="14"/>
      <c r="B847" s="234"/>
      <c r="C847" s="235"/>
      <c r="D847" s="218" t="s">
        <v>159</v>
      </c>
      <c r="E847" s="236" t="s">
        <v>19</v>
      </c>
      <c r="F847" s="237" t="s">
        <v>715</v>
      </c>
      <c r="G847" s="235"/>
      <c r="H847" s="238">
        <v>4.1040000000000001</v>
      </c>
      <c r="I847" s="239"/>
      <c r="J847" s="235"/>
      <c r="K847" s="235"/>
      <c r="L847" s="240"/>
      <c r="M847" s="241"/>
      <c r="N847" s="242"/>
      <c r="O847" s="242"/>
      <c r="P847" s="242"/>
      <c r="Q847" s="242"/>
      <c r="R847" s="242"/>
      <c r="S847" s="242"/>
      <c r="T847" s="243"/>
      <c r="U847" s="14"/>
      <c r="V847" s="14"/>
      <c r="W847" s="14"/>
      <c r="X847" s="14"/>
      <c r="Y847" s="14"/>
      <c r="Z847" s="14"/>
      <c r="AA847" s="14"/>
      <c r="AB847" s="14"/>
      <c r="AC847" s="14"/>
      <c r="AD847" s="14"/>
      <c r="AE847" s="14"/>
      <c r="AT847" s="244" t="s">
        <v>159</v>
      </c>
      <c r="AU847" s="244" t="s">
        <v>153</v>
      </c>
      <c r="AV847" s="14" t="s">
        <v>153</v>
      </c>
      <c r="AW847" s="14" t="s">
        <v>35</v>
      </c>
      <c r="AX847" s="14" t="s">
        <v>81</v>
      </c>
      <c r="AY847" s="244" t="s">
        <v>143</v>
      </c>
    </row>
    <row r="848" s="2" customFormat="1" ht="14.4" customHeight="1">
      <c r="A848" s="39"/>
      <c r="B848" s="40"/>
      <c r="C848" s="205" t="s">
        <v>716</v>
      </c>
      <c r="D848" s="205" t="s">
        <v>147</v>
      </c>
      <c r="E848" s="206" t="s">
        <v>717</v>
      </c>
      <c r="F848" s="207" t="s">
        <v>718</v>
      </c>
      <c r="G848" s="208" t="s">
        <v>264</v>
      </c>
      <c r="H848" s="209">
        <v>34.299999999999997</v>
      </c>
      <c r="I848" s="210"/>
      <c r="J848" s="211">
        <f>ROUND(I848*H848,2)</f>
        <v>0</v>
      </c>
      <c r="K848" s="207" t="s">
        <v>151</v>
      </c>
      <c r="L848" s="45"/>
      <c r="M848" s="212" t="s">
        <v>19</v>
      </c>
      <c r="N848" s="213" t="s">
        <v>45</v>
      </c>
      <c r="O848" s="85"/>
      <c r="P848" s="214">
        <f>O848*H848</f>
        <v>0</v>
      </c>
      <c r="Q848" s="214">
        <v>0</v>
      </c>
      <c r="R848" s="214">
        <f>Q848*H848</f>
        <v>0</v>
      </c>
      <c r="S848" s="214">
        <v>0.00167</v>
      </c>
      <c r="T848" s="215">
        <f>S848*H848</f>
        <v>0.057280999999999999</v>
      </c>
      <c r="U848" s="39"/>
      <c r="V848" s="39"/>
      <c r="W848" s="39"/>
      <c r="X848" s="39"/>
      <c r="Y848" s="39"/>
      <c r="Z848" s="39"/>
      <c r="AA848" s="39"/>
      <c r="AB848" s="39"/>
      <c r="AC848" s="39"/>
      <c r="AD848" s="39"/>
      <c r="AE848" s="39"/>
      <c r="AR848" s="216" t="s">
        <v>308</v>
      </c>
      <c r="AT848" s="216" t="s">
        <v>147</v>
      </c>
      <c r="AU848" s="216" t="s">
        <v>153</v>
      </c>
      <c r="AY848" s="18" t="s">
        <v>143</v>
      </c>
      <c r="BE848" s="217">
        <f>IF(N848="základní",J848,0)</f>
        <v>0</v>
      </c>
      <c r="BF848" s="217">
        <f>IF(N848="snížená",J848,0)</f>
        <v>0</v>
      </c>
      <c r="BG848" s="217">
        <f>IF(N848="zákl. přenesená",J848,0)</f>
        <v>0</v>
      </c>
      <c r="BH848" s="217">
        <f>IF(N848="sníž. přenesená",J848,0)</f>
        <v>0</v>
      </c>
      <c r="BI848" s="217">
        <f>IF(N848="nulová",J848,0)</f>
        <v>0</v>
      </c>
      <c r="BJ848" s="18" t="s">
        <v>153</v>
      </c>
      <c r="BK848" s="217">
        <f>ROUND(I848*H848,2)</f>
        <v>0</v>
      </c>
      <c r="BL848" s="18" t="s">
        <v>308</v>
      </c>
      <c r="BM848" s="216" t="s">
        <v>719</v>
      </c>
    </row>
    <row r="849" s="2" customFormat="1">
      <c r="A849" s="39"/>
      <c r="B849" s="40"/>
      <c r="C849" s="41"/>
      <c r="D849" s="218" t="s">
        <v>155</v>
      </c>
      <c r="E849" s="41"/>
      <c r="F849" s="219" t="s">
        <v>720</v>
      </c>
      <c r="G849" s="41"/>
      <c r="H849" s="41"/>
      <c r="I849" s="220"/>
      <c r="J849" s="41"/>
      <c r="K849" s="41"/>
      <c r="L849" s="45"/>
      <c r="M849" s="221"/>
      <c r="N849" s="222"/>
      <c r="O849" s="85"/>
      <c r="P849" s="85"/>
      <c r="Q849" s="85"/>
      <c r="R849" s="85"/>
      <c r="S849" s="85"/>
      <c r="T849" s="86"/>
      <c r="U849" s="39"/>
      <c r="V849" s="39"/>
      <c r="W849" s="39"/>
      <c r="X849" s="39"/>
      <c r="Y849" s="39"/>
      <c r="Z849" s="39"/>
      <c r="AA849" s="39"/>
      <c r="AB849" s="39"/>
      <c r="AC849" s="39"/>
      <c r="AD849" s="39"/>
      <c r="AE849" s="39"/>
      <c r="AT849" s="18" t="s">
        <v>155</v>
      </c>
      <c r="AU849" s="18" t="s">
        <v>153</v>
      </c>
    </row>
    <row r="850" s="13" customFormat="1">
      <c r="A850" s="13"/>
      <c r="B850" s="224"/>
      <c r="C850" s="225"/>
      <c r="D850" s="218" t="s">
        <v>159</v>
      </c>
      <c r="E850" s="226" t="s">
        <v>19</v>
      </c>
      <c r="F850" s="227" t="s">
        <v>721</v>
      </c>
      <c r="G850" s="225"/>
      <c r="H850" s="226" t="s">
        <v>19</v>
      </c>
      <c r="I850" s="228"/>
      <c r="J850" s="225"/>
      <c r="K850" s="225"/>
      <c r="L850" s="229"/>
      <c r="M850" s="230"/>
      <c r="N850" s="231"/>
      <c r="O850" s="231"/>
      <c r="P850" s="231"/>
      <c r="Q850" s="231"/>
      <c r="R850" s="231"/>
      <c r="S850" s="231"/>
      <c r="T850" s="232"/>
      <c r="U850" s="13"/>
      <c r="V850" s="13"/>
      <c r="W850" s="13"/>
      <c r="X850" s="13"/>
      <c r="Y850" s="13"/>
      <c r="Z850" s="13"/>
      <c r="AA850" s="13"/>
      <c r="AB850" s="13"/>
      <c r="AC850" s="13"/>
      <c r="AD850" s="13"/>
      <c r="AE850" s="13"/>
      <c r="AT850" s="233" t="s">
        <v>159</v>
      </c>
      <c r="AU850" s="233" t="s">
        <v>153</v>
      </c>
      <c r="AV850" s="13" t="s">
        <v>81</v>
      </c>
      <c r="AW850" s="13" t="s">
        <v>35</v>
      </c>
      <c r="AX850" s="13" t="s">
        <v>73</v>
      </c>
      <c r="AY850" s="233" t="s">
        <v>143</v>
      </c>
    </row>
    <row r="851" s="14" customFormat="1">
      <c r="A851" s="14"/>
      <c r="B851" s="234"/>
      <c r="C851" s="235"/>
      <c r="D851" s="218" t="s">
        <v>159</v>
      </c>
      <c r="E851" s="236" t="s">
        <v>19</v>
      </c>
      <c r="F851" s="237" t="s">
        <v>722</v>
      </c>
      <c r="G851" s="235"/>
      <c r="H851" s="238">
        <v>15</v>
      </c>
      <c r="I851" s="239"/>
      <c r="J851" s="235"/>
      <c r="K851" s="235"/>
      <c r="L851" s="240"/>
      <c r="M851" s="241"/>
      <c r="N851" s="242"/>
      <c r="O851" s="242"/>
      <c r="P851" s="242"/>
      <c r="Q851" s="242"/>
      <c r="R851" s="242"/>
      <c r="S851" s="242"/>
      <c r="T851" s="243"/>
      <c r="U851" s="14"/>
      <c r="V851" s="14"/>
      <c r="W851" s="14"/>
      <c r="X851" s="14"/>
      <c r="Y851" s="14"/>
      <c r="Z851" s="14"/>
      <c r="AA851" s="14"/>
      <c r="AB851" s="14"/>
      <c r="AC851" s="14"/>
      <c r="AD851" s="14"/>
      <c r="AE851" s="14"/>
      <c r="AT851" s="244" t="s">
        <v>159</v>
      </c>
      <c r="AU851" s="244" t="s">
        <v>153</v>
      </c>
      <c r="AV851" s="14" t="s">
        <v>153</v>
      </c>
      <c r="AW851" s="14" t="s">
        <v>35</v>
      </c>
      <c r="AX851" s="14" t="s">
        <v>73</v>
      </c>
      <c r="AY851" s="244" t="s">
        <v>143</v>
      </c>
    </row>
    <row r="852" s="14" customFormat="1">
      <c r="A852" s="14"/>
      <c r="B852" s="234"/>
      <c r="C852" s="235"/>
      <c r="D852" s="218" t="s">
        <v>159</v>
      </c>
      <c r="E852" s="236" t="s">
        <v>19</v>
      </c>
      <c r="F852" s="237" t="s">
        <v>723</v>
      </c>
      <c r="G852" s="235"/>
      <c r="H852" s="238">
        <v>9</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159</v>
      </c>
      <c r="AU852" s="244" t="s">
        <v>153</v>
      </c>
      <c r="AV852" s="14" t="s">
        <v>153</v>
      </c>
      <c r="AW852" s="14" t="s">
        <v>35</v>
      </c>
      <c r="AX852" s="14" t="s">
        <v>73</v>
      </c>
      <c r="AY852" s="244" t="s">
        <v>143</v>
      </c>
    </row>
    <row r="853" s="14" customFormat="1">
      <c r="A853" s="14"/>
      <c r="B853" s="234"/>
      <c r="C853" s="235"/>
      <c r="D853" s="218" t="s">
        <v>159</v>
      </c>
      <c r="E853" s="236" t="s">
        <v>19</v>
      </c>
      <c r="F853" s="237" t="s">
        <v>724</v>
      </c>
      <c r="G853" s="235"/>
      <c r="H853" s="238">
        <v>7.5</v>
      </c>
      <c r="I853" s="239"/>
      <c r="J853" s="235"/>
      <c r="K853" s="235"/>
      <c r="L853" s="240"/>
      <c r="M853" s="241"/>
      <c r="N853" s="242"/>
      <c r="O853" s="242"/>
      <c r="P853" s="242"/>
      <c r="Q853" s="242"/>
      <c r="R853" s="242"/>
      <c r="S853" s="242"/>
      <c r="T853" s="243"/>
      <c r="U853" s="14"/>
      <c r="V853" s="14"/>
      <c r="W853" s="14"/>
      <c r="X853" s="14"/>
      <c r="Y853" s="14"/>
      <c r="Z853" s="14"/>
      <c r="AA853" s="14"/>
      <c r="AB853" s="14"/>
      <c r="AC853" s="14"/>
      <c r="AD853" s="14"/>
      <c r="AE853" s="14"/>
      <c r="AT853" s="244" t="s">
        <v>159</v>
      </c>
      <c r="AU853" s="244" t="s">
        <v>153</v>
      </c>
      <c r="AV853" s="14" t="s">
        <v>153</v>
      </c>
      <c r="AW853" s="14" t="s">
        <v>35</v>
      </c>
      <c r="AX853" s="14" t="s">
        <v>73</v>
      </c>
      <c r="AY853" s="244" t="s">
        <v>143</v>
      </c>
    </row>
    <row r="854" s="14" customFormat="1">
      <c r="A854" s="14"/>
      <c r="B854" s="234"/>
      <c r="C854" s="235"/>
      <c r="D854" s="218" t="s">
        <v>159</v>
      </c>
      <c r="E854" s="236" t="s">
        <v>19</v>
      </c>
      <c r="F854" s="237" t="s">
        <v>725</v>
      </c>
      <c r="G854" s="235"/>
      <c r="H854" s="238">
        <v>1.8</v>
      </c>
      <c r="I854" s="239"/>
      <c r="J854" s="235"/>
      <c r="K854" s="235"/>
      <c r="L854" s="240"/>
      <c r="M854" s="241"/>
      <c r="N854" s="242"/>
      <c r="O854" s="242"/>
      <c r="P854" s="242"/>
      <c r="Q854" s="242"/>
      <c r="R854" s="242"/>
      <c r="S854" s="242"/>
      <c r="T854" s="243"/>
      <c r="U854" s="14"/>
      <c r="V854" s="14"/>
      <c r="W854" s="14"/>
      <c r="X854" s="14"/>
      <c r="Y854" s="14"/>
      <c r="Z854" s="14"/>
      <c r="AA854" s="14"/>
      <c r="AB854" s="14"/>
      <c r="AC854" s="14"/>
      <c r="AD854" s="14"/>
      <c r="AE854" s="14"/>
      <c r="AT854" s="244" t="s">
        <v>159</v>
      </c>
      <c r="AU854" s="244" t="s">
        <v>153</v>
      </c>
      <c r="AV854" s="14" t="s">
        <v>153</v>
      </c>
      <c r="AW854" s="14" t="s">
        <v>35</v>
      </c>
      <c r="AX854" s="14" t="s">
        <v>73</v>
      </c>
      <c r="AY854" s="244" t="s">
        <v>143</v>
      </c>
    </row>
    <row r="855" s="14" customFormat="1">
      <c r="A855" s="14"/>
      <c r="B855" s="234"/>
      <c r="C855" s="235"/>
      <c r="D855" s="218" t="s">
        <v>159</v>
      </c>
      <c r="E855" s="236" t="s">
        <v>19</v>
      </c>
      <c r="F855" s="237" t="s">
        <v>726</v>
      </c>
      <c r="G855" s="235"/>
      <c r="H855" s="238">
        <v>1</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159</v>
      </c>
      <c r="AU855" s="244" t="s">
        <v>153</v>
      </c>
      <c r="AV855" s="14" t="s">
        <v>153</v>
      </c>
      <c r="AW855" s="14" t="s">
        <v>35</v>
      </c>
      <c r="AX855" s="14" t="s">
        <v>73</v>
      </c>
      <c r="AY855" s="244" t="s">
        <v>143</v>
      </c>
    </row>
    <row r="856" s="15" customFormat="1">
      <c r="A856" s="15"/>
      <c r="B856" s="245"/>
      <c r="C856" s="246"/>
      <c r="D856" s="218" t="s">
        <v>159</v>
      </c>
      <c r="E856" s="247" t="s">
        <v>19</v>
      </c>
      <c r="F856" s="248" t="s">
        <v>179</v>
      </c>
      <c r="G856" s="246"/>
      <c r="H856" s="249">
        <v>34.299999999999997</v>
      </c>
      <c r="I856" s="250"/>
      <c r="J856" s="246"/>
      <c r="K856" s="246"/>
      <c r="L856" s="251"/>
      <c r="M856" s="252"/>
      <c r="N856" s="253"/>
      <c r="O856" s="253"/>
      <c r="P856" s="253"/>
      <c r="Q856" s="253"/>
      <c r="R856" s="253"/>
      <c r="S856" s="253"/>
      <c r="T856" s="254"/>
      <c r="U856" s="15"/>
      <c r="V856" s="15"/>
      <c r="W856" s="15"/>
      <c r="X856" s="15"/>
      <c r="Y856" s="15"/>
      <c r="Z856" s="15"/>
      <c r="AA856" s="15"/>
      <c r="AB856" s="15"/>
      <c r="AC856" s="15"/>
      <c r="AD856" s="15"/>
      <c r="AE856" s="15"/>
      <c r="AT856" s="255" t="s">
        <v>159</v>
      </c>
      <c r="AU856" s="255" t="s">
        <v>153</v>
      </c>
      <c r="AV856" s="15" t="s">
        <v>152</v>
      </c>
      <c r="AW856" s="15" t="s">
        <v>35</v>
      </c>
      <c r="AX856" s="15" t="s">
        <v>81</v>
      </c>
      <c r="AY856" s="255" t="s">
        <v>143</v>
      </c>
    </row>
    <row r="857" s="2" customFormat="1" ht="14.4" customHeight="1">
      <c r="A857" s="39"/>
      <c r="B857" s="40"/>
      <c r="C857" s="205" t="s">
        <v>727</v>
      </c>
      <c r="D857" s="205" t="s">
        <v>147</v>
      </c>
      <c r="E857" s="206" t="s">
        <v>728</v>
      </c>
      <c r="F857" s="207" t="s">
        <v>729</v>
      </c>
      <c r="G857" s="208" t="s">
        <v>264</v>
      </c>
      <c r="H857" s="209">
        <v>49.25</v>
      </c>
      <c r="I857" s="210"/>
      <c r="J857" s="211">
        <f>ROUND(I857*H857,2)</f>
        <v>0</v>
      </c>
      <c r="K857" s="207" t="s">
        <v>151</v>
      </c>
      <c r="L857" s="45"/>
      <c r="M857" s="212" t="s">
        <v>19</v>
      </c>
      <c r="N857" s="213" t="s">
        <v>45</v>
      </c>
      <c r="O857" s="85"/>
      <c r="P857" s="214">
        <f>O857*H857</f>
        <v>0</v>
      </c>
      <c r="Q857" s="214">
        <v>0</v>
      </c>
      <c r="R857" s="214">
        <f>Q857*H857</f>
        <v>0</v>
      </c>
      <c r="S857" s="214">
        <v>0.0022300000000000002</v>
      </c>
      <c r="T857" s="215">
        <f>S857*H857</f>
        <v>0.10982750000000001</v>
      </c>
      <c r="U857" s="39"/>
      <c r="V857" s="39"/>
      <c r="W857" s="39"/>
      <c r="X857" s="39"/>
      <c r="Y857" s="39"/>
      <c r="Z857" s="39"/>
      <c r="AA857" s="39"/>
      <c r="AB857" s="39"/>
      <c r="AC857" s="39"/>
      <c r="AD857" s="39"/>
      <c r="AE857" s="39"/>
      <c r="AR857" s="216" t="s">
        <v>308</v>
      </c>
      <c r="AT857" s="216" t="s">
        <v>147</v>
      </c>
      <c r="AU857" s="216" t="s">
        <v>153</v>
      </c>
      <c r="AY857" s="18" t="s">
        <v>143</v>
      </c>
      <c r="BE857" s="217">
        <f>IF(N857="základní",J857,0)</f>
        <v>0</v>
      </c>
      <c r="BF857" s="217">
        <f>IF(N857="snížená",J857,0)</f>
        <v>0</v>
      </c>
      <c r="BG857" s="217">
        <f>IF(N857="zákl. přenesená",J857,0)</f>
        <v>0</v>
      </c>
      <c r="BH857" s="217">
        <f>IF(N857="sníž. přenesená",J857,0)</f>
        <v>0</v>
      </c>
      <c r="BI857" s="217">
        <f>IF(N857="nulová",J857,0)</f>
        <v>0</v>
      </c>
      <c r="BJ857" s="18" t="s">
        <v>153</v>
      </c>
      <c r="BK857" s="217">
        <f>ROUND(I857*H857,2)</f>
        <v>0</v>
      </c>
      <c r="BL857" s="18" t="s">
        <v>308</v>
      </c>
      <c r="BM857" s="216" t="s">
        <v>730</v>
      </c>
    </row>
    <row r="858" s="2" customFormat="1">
      <c r="A858" s="39"/>
      <c r="B858" s="40"/>
      <c r="C858" s="41"/>
      <c r="D858" s="218" t="s">
        <v>155</v>
      </c>
      <c r="E858" s="41"/>
      <c r="F858" s="219" t="s">
        <v>731</v>
      </c>
      <c r="G858" s="41"/>
      <c r="H858" s="41"/>
      <c r="I858" s="220"/>
      <c r="J858" s="41"/>
      <c r="K858" s="41"/>
      <c r="L858" s="45"/>
      <c r="M858" s="221"/>
      <c r="N858" s="222"/>
      <c r="O858" s="85"/>
      <c r="P858" s="85"/>
      <c r="Q858" s="85"/>
      <c r="R858" s="85"/>
      <c r="S858" s="85"/>
      <c r="T858" s="86"/>
      <c r="U858" s="39"/>
      <c r="V858" s="39"/>
      <c r="W858" s="39"/>
      <c r="X858" s="39"/>
      <c r="Y858" s="39"/>
      <c r="Z858" s="39"/>
      <c r="AA858" s="39"/>
      <c r="AB858" s="39"/>
      <c r="AC858" s="39"/>
      <c r="AD858" s="39"/>
      <c r="AE858" s="39"/>
      <c r="AT858" s="18" t="s">
        <v>155</v>
      </c>
      <c r="AU858" s="18" t="s">
        <v>153</v>
      </c>
    </row>
    <row r="859" s="13" customFormat="1">
      <c r="A859" s="13"/>
      <c r="B859" s="224"/>
      <c r="C859" s="225"/>
      <c r="D859" s="218" t="s">
        <v>159</v>
      </c>
      <c r="E859" s="226" t="s">
        <v>19</v>
      </c>
      <c r="F859" s="227" t="s">
        <v>173</v>
      </c>
      <c r="G859" s="225"/>
      <c r="H859" s="226" t="s">
        <v>19</v>
      </c>
      <c r="I859" s="228"/>
      <c r="J859" s="225"/>
      <c r="K859" s="225"/>
      <c r="L859" s="229"/>
      <c r="M859" s="230"/>
      <c r="N859" s="231"/>
      <c r="O859" s="231"/>
      <c r="P859" s="231"/>
      <c r="Q859" s="231"/>
      <c r="R859" s="231"/>
      <c r="S859" s="231"/>
      <c r="T859" s="232"/>
      <c r="U859" s="13"/>
      <c r="V859" s="13"/>
      <c r="W859" s="13"/>
      <c r="X859" s="13"/>
      <c r="Y859" s="13"/>
      <c r="Z859" s="13"/>
      <c r="AA859" s="13"/>
      <c r="AB859" s="13"/>
      <c r="AC859" s="13"/>
      <c r="AD859" s="13"/>
      <c r="AE859" s="13"/>
      <c r="AT859" s="233" t="s">
        <v>159</v>
      </c>
      <c r="AU859" s="233" t="s">
        <v>153</v>
      </c>
      <c r="AV859" s="13" t="s">
        <v>81</v>
      </c>
      <c r="AW859" s="13" t="s">
        <v>35</v>
      </c>
      <c r="AX859" s="13" t="s">
        <v>73</v>
      </c>
      <c r="AY859" s="233" t="s">
        <v>143</v>
      </c>
    </row>
    <row r="860" s="14" customFormat="1">
      <c r="A860" s="14"/>
      <c r="B860" s="234"/>
      <c r="C860" s="235"/>
      <c r="D860" s="218" t="s">
        <v>159</v>
      </c>
      <c r="E860" s="236" t="s">
        <v>19</v>
      </c>
      <c r="F860" s="237" t="s">
        <v>399</v>
      </c>
      <c r="G860" s="235"/>
      <c r="H860" s="238">
        <v>49.25</v>
      </c>
      <c r="I860" s="239"/>
      <c r="J860" s="235"/>
      <c r="K860" s="235"/>
      <c r="L860" s="240"/>
      <c r="M860" s="241"/>
      <c r="N860" s="242"/>
      <c r="O860" s="242"/>
      <c r="P860" s="242"/>
      <c r="Q860" s="242"/>
      <c r="R860" s="242"/>
      <c r="S860" s="242"/>
      <c r="T860" s="243"/>
      <c r="U860" s="14"/>
      <c r="V860" s="14"/>
      <c r="W860" s="14"/>
      <c r="X860" s="14"/>
      <c r="Y860" s="14"/>
      <c r="Z860" s="14"/>
      <c r="AA860" s="14"/>
      <c r="AB860" s="14"/>
      <c r="AC860" s="14"/>
      <c r="AD860" s="14"/>
      <c r="AE860" s="14"/>
      <c r="AT860" s="244" t="s">
        <v>159</v>
      </c>
      <c r="AU860" s="244" t="s">
        <v>153</v>
      </c>
      <c r="AV860" s="14" t="s">
        <v>153</v>
      </c>
      <c r="AW860" s="14" t="s">
        <v>35</v>
      </c>
      <c r="AX860" s="14" t="s">
        <v>81</v>
      </c>
      <c r="AY860" s="244" t="s">
        <v>143</v>
      </c>
    </row>
    <row r="861" s="2" customFormat="1" ht="14.4" customHeight="1">
      <c r="A861" s="39"/>
      <c r="B861" s="40"/>
      <c r="C861" s="205" t="s">
        <v>732</v>
      </c>
      <c r="D861" s="205" t="s">
        <v>147</v>
      </c>
      <c r="E861" s="206" t="s">
        <v>733</v>
      </c>
      <c r="F861" s="207" t="s">
        <v>734</v>
      </c>
      <c r="G861" s="208" t="s">
        <v>264</v>
      </c>
      <c r="H861" s="209">
        <v>51.200000000000003</v>
      </c>
      <c r="I861" s="210"/>
      <c r="J861" s="211">
        <f>ROUND(I861*H861,2)</f>
        <v>0</v>
      </c>
      <c r="K861" s="207" t="s">
        <v>151</v>
      </c>
      <c r="L861" s="45"/>
      <c r="M861" s="212" t="s">
        <v>19</v>
      </c>
      <c r="N861" s="213" t="s">
        <v>45</v>
      </c>
      <c r="O861" s="85"/>
      <c r="P861" s="214">
        <f>O861*H861</f>
        <v>0</v>
      </c>
      <c r="Q861" s="214">
        <v>0</v>
      </c>
      <c r="R861" s="214">
        <f>Q861*H861</f>
        <v>0</v>
      </c>
      <c r="S861" s="214">
        <v>0.0025999999999999999</v>
      </c>
      <c r="T861" s="215">
        <f>S861*H861</f>
        <v>0.13311999999999999</v>
      </c>
      <c r="U861" s="39"/>
      <c r="V861" s="39"/>
      <c r="W861" s="39"/>
      <c r="X861" s="39"/>
      <c r="Y861" s="39"/>
      <c r="Z861" s="39"/>
      <c r="AA861" s="39"/>
      <c r="AB861" s="39"/>
      <c r="AC861" s="39"/>
      <c r="AD861" s="39"/>
      <c r="AE861" s="39"/>
      <c r="AR861" s="216" t="s">
        <v>308</v>
      </c>
      <c r="AT861" s="216" t="s">
        <v>147</v>
      </c>
      <c r="AU861" s="216" t="s">
        <v>153</v>
      </c>
      <c r="AY861" s="18" t="s">
        <v>143</v>
      </c>
      <c r="BE861" s="217">
        <f>IF(N861="základní",J861,0)</f>
        <v>0</v>
      </c>
      <c r="BF861" s="217">
        <f>IF(N861="snížená",J861,0)</f>
        <v>0</v>
      </c>
      <c r="BG861" s="217">
        <f>IF(N861="zákl. přenesená",J861,0)</f>
        <v>0</v>
      </c>
      <c r="BH861" s="217">
        <f>IF(N861="sníž. přenesená",J861,0)</f>
        <v>0</v>
      </c>
      <c r="BI861" s="217">
        <f>IF(N861="nulová",J861,0)</f>
        <v>0</v>
      </c>
      <c r="BJ861" s="18" t="s">
        <v>153</v>
      </c>
      <c r="BK861" s="217">
        <f>ROUND(I861*H861,2)</f>
        <v>0</v>
      </c>
      <c r="BL861" s="18" t="s">
        <v>308</v>
      </c>
      <c r="BM861" s="216" t="s">
        <v>735</v>
      </c>
    </row>
    <row r="862" s="2" customFormat="1">
      <c r="A862" s="39"/>
      <c r="B862" s="40"/>
      <c r="C862" s="41"/>
      <c r="D862" s="218" t="s">
        <v>155</v>
      </c>
      <c r="E862" s="41"/>
      <c r="F862" s="219" t="s">
        <v>736</v>
      </c>
      <c r="G862" s="41"/>
      <c r="H862" s="41"/>
      <c r="I862" s="220"/>
      <c r="J862" s="41"/>
      <c r="K862" s="41"/>
      <c r="L862" s="45"/>
      <c r="M862" s="221"/>
      <c r="N862" s="222"/>
      <c r="O862" s="85"/>
      <c r="P862" s="85"/>
      <c r="Q862" s="85"/>
      <c r="R862" s="85"/>
      <c r="S862" s="85"/>
      <c r="T862" s="86"/>
      <c r="U862" s="39"/>
      <c r="V862" s="39"/>
      <c r="W862" s="39"/>
      <c r="X862" s="39"/>
      <c r="Y862" s="39"/>
      <c r="Z862" s="39"/>
      <c r="AA862" s="39"/>
      <c r="AB862" s="39"/>
      <c r="AC862" s="39"/>
      <c r="AD862" s="39"/>
      <c r="AE862" s="39"/>
      <c r="AT862" s="18" t="s">
        <v>155</v>
      </c>
      <c r="AU862" s="18" t="s">
        <v>153</v>
      </c>
    </row>
    <row r="863" s="13" customFormat="1">
      <c r="A863" s="13"/>
      <c r="B863" s="224"/>
      <c r="C863" s="225"/>
      <c r="D863" s="218" t="s">
        <v>159</v>
      </c>
      <c r="E863" s="226" t="s">
        <v>19</v>
      </c>
      <c r="F863" s="227" t="s">
        <v>737</v>
      </c>
      <c r="G863" s="225"/>
      <c r="H863" s="226" t="s">
        <v>19</v>
      </c>
      <c r="I863" s="228"/>
      <c r="J863" s="225"/>
      <c r="K863" s="225"/>
      <c r="L863" s="229"/>
      <c r="M863" s="230"/>
      <c r="N863" s="231"/>
      <c r="O863" s="231"/>
      <c r="P863" s="231"/>
      <c r="Q863" s="231"/>
      <c r="R863" s="231"/>
      <c r="S863" s="231"/>
      <c r="T863" s="232"/>
      <c r="U863" s="13"/>
      <c r="V863" s="13"/>
      <c r="W863" s="13"/>
      <c r="X863" s="13"/>
      <c r="Y863" s="13"/>
      <c r="Z863" s="13"/>
      <c r="AA863" s="13"/>
      <c r="AB863" s="13"/>
      <c r="AC863" s="13"/>
      <c r="AD863" s="13"/>
      <c r="AE863" s="13"/>
      <c r="AT863" s="233" t="s">
        <v>159</v>
      </c>
      <c r="AU863" s="233" t="s">
        <v>153</v>
      </c>
      <c r="AV863" s="13" t="s">
        <v>81</v>
      </c>
      <c r="AW863" s="13" t="s">
        <v>35</v>
      </c>
      <c r="AX863" s="13" t="s">
        <v>73</v>
      </c>
      <c r="AY863" s="233" t="s">
        <v>143</v>
      </c>
    </row>
    <row r="864" s="14" customFormat="1">
      <c r="A864" s="14"/>
      <c r="B864" s="234"/>
      <c r="C864" s="235"/>
      <c r="D864" s="218" t="s">
        <v>159</v>
      </c>
      <c r="E864" s="236" t="s">
        <v>19</v>
      </c>
      <c r="F864" s="237" t="s">
        <v>738</v>
      </c>
      <c r="G864" s="235"/>
      <c r="H864" s="238">
        <v>3.5</v>
      </c>
      <c r="I864" s="239"/>
      <c r="J864" s="235"/>
      <c r="K864" s="235"/>
      <c r="L864" s="240"/>
      <c r="M864" s="241"/>
      <c r="N864" s="242"/>
      <c r="O864" s="242"/>
      <c r="P864" s="242"/>
      <c r="Q864" s="242"/>
      <c r="R864" s="242"/>
      <c r="S864" s="242"/>
      <c r="T864" s="243"/>
      <c r="U864" s="14"/>
      <c r="V864" s="14"/>
      <c r="W864" s="14"/>
      <c r="X864" s="14"/>
      <c r="Y864" s="14"/>
      <c r="Z864" s="14"/>
      <c r="AA864" s="14"/>
      <c r="AB864" s="14"/>
      <c r="AC864" s="14"/>
      <c r="AD864" s="14"/>
      <c r="AE864" s="14"/>
      <c r="AT864" s="244" t="s">
        <v>159</v>
      </c>
      <c r="AU864" s="244" t="s">
        <v>153</v>
      </c>
      <c r="AV864" s="14" t="s">
        <v>153</v>
      </c>
      <c r="AW864" s="14" t="s">
        <v>35</v>
      </c>
      <c r="AX864" s="14" t="s">
        <v>73</v>
      </c>
      <c r="AY864" s="244" t="s">
        <v>143</v>
      </c>
    </row>
    <row r="865" s="13" customFormat="1">
      <c r="A865" s="13"/>
      <c r="B865" s="224"/>
      <c r="C865" s="225"/>
      <c r="D865" s="218" t="s">
        <v>159</v>
      </c>
      <c r="E865" s="226" t="s">
        <v>19</v>
      </c>
      <c r="F865" s="227" t="s">
        <v>739</v>
      </c>
      <c r="G865" s="225"/>
      <c r="H865" s="226" t="s">
        <v>19</v>
      </c>
      <c r="I865" s="228"/>
      <c r="J865" s="225"/>
      <c r="K865" s="225"/>
      <c r="L865" s="229"/>
      <c r="M865" s="230"/>
      <c r="N865" s="231"/>
      <c r="O865" s="231"/>
      <c r="P865" s="231"/>
      <c r="Q865" s="231"/>
      <c r="R865" s="231"/>
      <c r="S865" s="231"/>
      <c r="T865" s="232"/>
      <c r="U865" s="13"/>
      <c r="V865" s="13"/>
      <c r="W865" s="13"/>
      <c r="X865" s="13"/>
      <c r="Y865" s="13"/>
      <c r="Z865" s="13"/>
      <c r="AA865" s="13"/>
      <c r="AB865" s="13"/>
      <c r="AC865" s="13"/>
      <c r="AD865" s="13"/>
      <c r="AE865" s="13"/>
      <c r="AT865" s="233" t="s">
        <v>159</v>
      </c>
      <c r="AU865" s="233" t="s">
        <v>153</v>
      </c>
      <c r="AV865" s="13" t="s">
        <v>81</v>
      </c>
      <c r="AW865" s="13" t="s">
        <v>35</v>
      </c>
      <c r="AX865" s="13" t="s">
        <v>73</v>
      </c>
      <c r="AY865" s="233" t="s">
        <v>143</v>
      </c>
    </row>
    <row r="866" s="14" customFormat="1">
      <c r="A866" s="14"/>
      <c r="B866" s="234"/>
      <c r="C866" s="235"/>
      <c r="D866" s="218" t="s">
        <v>159</v>
      </c>
      <c r="E866" s="236" t="s">
        <v>19</v>
      </c>
      <c r="F866" s="237" t="s">
        <v>740</v>
      </c>
      <c r="G866" s="235"/>
      <c r="H866" s="238">
        <v>47.700000000000003</v>
      </c>
      <c r="I866" s="239"/>
      <c r="J866" s="235"/>
      <c r="K866" s="235"/>
      <c r="L866" s="240"/>
      <c r="M866" s="241"/>
      <c r="N866" s="242"/>
      <c r="O866" s="242"/>
      <c r="P866" s="242"/>
      <c r="Q866" s="242"/>
      <c r="R866" s="242"/>
      <c r="S866" s="242"/>
      <c r="T866" s="243"/>
      <c r="U866" s="14"/>
      <c r="V866" s="14"/>
      <c r="W866" s="14"/>
      <c r="X866" s="14"/>
      <c r="Y866" s="14"/>
      <c r="Z866" s="14"/>
      <c r="AA866" s="14"/>
      <c r="AB866" s="14"/>
      <c r="AC866" s="14"/>
      <c r="AD866" s="14"/>
      <c r="AE866" s="14"/>
      <c r="AT866" s="244" t="s">
        <v>159</v>
      </c>
      <c r="AU866" s="244" t="s">
        <v>153</v>
      </c>
      <c r="AV866" s="14" t="s">
        <v>153</v>
      </c>
      <c r="AW866" s="14" t="s">
        <v>35</v>
      </c>
      <c r="AX866" s="14" t="s">
        <v>73</v>
      </c>
      <c r="AY866" s="244" t="s">
        <v>143</v>
      </c>
    </row>
    <row r="867" s="15" customFormat="1">
      <c r="A867" s="15"/>
      <c r="B867" s="245"/>
      <c r="C867" s="246"/>
      <c r="D867" s="218" t="s">
        <v>159</v>
      </c>
      <c r="E867" s="247" t="s">
        <v>19</v>
      </c>
      <c r="F867" s="248" t="s">
        <v>179</v>
      </c>
      <c r="G867" s="246"/>
      <c r="H867" s="249">
        <v>51.200000000000003</v>
      </c>
      <c r="I867" s="250"/>
      <c r="J867" s="246"/>
      <c r="K867" s="246"/>
      <c r="L867" s="251"/>
      <c r="M867" s="252"/>
      <c r="N867" s="253"/>
      <c r="O867" s="253"/>
      <c r="P867" s="253"/>
      <c r="Q867" s="253"/>
      <c r="R867" s="253"/>
      <c r="S867" s="253"/>
      <c r="T867" s="254"/>
      <c r="U867" s="15"/>
      <c r="V867" s="15"/>
      <c r="W867" s="15"/>
      <c r="X867" s="15"/>
      <c r="Y867" s="15"/>
      <c r="Z867" s="15"/>
      <c r="AA867" s="15"/>
      <c r="AB867" s="15"/>
      <c r="AC867" s="15"/>
      <c r="AD867" s="15"/>
      <c r="AE867" s="15"/>
      <c r="AT867" s="255" t="s">
        <v>159</v>
      </c>
      <c r="AU867" s="255" t="s">
        <v>153</v>
      </c>
      <c r="AV867" s="15" t="s">
        <v>152</v>
      </c>
      <c r="AW867" s="15" t="s">
        <v>35</v>
      </c>
      <c r="AX867" s="15" t="s">
        <v>81</v>
      </c>
      <c r="AY867" s="255" t="s">
        <v>143</v>
      </c>
    </row>
    <row r="868" s="2" customFormat="1" ht="14.4" customHeight="1">
      <c r="A868" s="39"/>
      <c r="B868" s="40"/>
      <c r="C868" s="205" t="s">
        <v>741</v>
      </c>
      <c r="D868" s="205" t="s">
        <v>147</v>
      </c>
      <c r="E868" s="206" t="s">
        <v>742</v>
      </c>
      <c r="F868" s="207" t="s">
        <v>743</v>
      </c>
      <c r="G868" s="208" t="s">
        <v>264</v>
      </c>
      <c r="H868" s="209">
        <v>30.899999999999999</v>
      </c>
      <c r="I868" s="210"/>
      <c r="J868" s="211">
        <f>ROUND(I868*H868,2)</f>
        <v>0</v>
      </c>
      <c r="K868" s="207" t="s">
        <v>151</v>
      </c>
      <c r="L868" s="45"/>
      <c r="M868" s="212" t="s">
        <v>19</v>
      </c>
      <c r="N868" s="213" t="s">
        <v>45</v>
      </c>
      <c r="O868" s="85"/>
      <c r="P868" s="214">
        <f>O868*H868</f>
        <v>0</v>
      </c>
      <c r="Q868" s="214">
        <v>0</v>
      </c>
      <c r="R868" s="214">
        <f>Q868*H868</f>
        <v>0</v>
      </c>
      <c r="S868" s="214">
        <v>0.0039399999999999999</v>
      </c>
      <c r="T868" s="215">
        <f>S868*H868</f>
        <v>0.12174599999999999</v>
      </c>
      <c r="U868" s="39"/>
      <c r="V868" s="39"/>
      <c r="W868" s="39"/>
      <c r="X868" s="39"/>
      <c r="Y868" s="39"/>
      <c r="Z868" s="39"/>
      <c r="AA868" s="39"/>
      <c r="AB868" s="39"/>
      <c r="AC868" s="39"/>
      <c r="AD868" s="39"/>
      <c r="AE868" s="39"/>
      <c r="AR868" s="216" t="s">
        <v>308</v>
      </c>
      <c r="AT868" s="216" t="s">
        <v>147</v>
      </c>
      <c r="AU868" s="216" t="s">
        <v>153</v>
      </c>
      <c r="AY868" s="18" t="s">
        <v>143</v>
      </c>
      <c r="BE868" s="217">
        <f>IF(N868="základní",J868,0)</f>
        <v>0</v>
      </c>
      <c r="BF868" s="217">
        <f>IF(N868="snížená",J868,0)</f>
        <v>0</v>
      </c>
      <c r="BG868" s="217">
        <f>IF(N868="zákl. přenesená",J868,0)</f>
        <v>0</v>
      </c>
      <c r="BH868" s="217">
        <f>IF(N868="sníž. přenesená",J868,0)</f>
        <v>0</v>
      </c>
      <c r="BI868" s="217">
        <f>IF(N868="nulová",J868,0)</f>
        <v>0</v>
      </c>
      <c r="BJ868" s="18" t="s">
        <v>153</v>
      </c>
      <c r="BK868" s="217">
        <f>ROUND(I868*H868,2)</f>
        <v>0</v>
      </c>
      <c r="BL868" s="18" t="s">
        <v>308</v>
      </c>
      <c r="BM868" s="216" t="s">
        <v>744</v>
      </c>
    </row>
    <row r="869" s="2" customFormat="1">
      <c r="A869" s="39"/>
      <c r="B869" s="40"/>
      <c r="C869" s="41"/>
      <c r="D869" s="218" t="s">
        <v>155</v>
      </c>
      <c r="E869" s="41"/>
      <c r="F869" s="219" t="s">
        <v>745</v>
      </c>
      <c r="G869" s="41"/>
      <c r="H869" s="41"/>
      <c r="I869" s="220"/>
      <c r="J869" s="41"/>
      <c r="K869" s="41"/>
      <c r="L869" s="45"/>
      <c r="M869" s="221"/>
      <c r="N869" s="222"/>
      <c r="O869" s="85"/>
      <c r="P869" s="85"/>
      <c r="Q869" s="85"/>
      <c r="R869" s="85"/>
      <c r="S869" s="85"/>
      <c r="T869" s="86"/>
      <c r="U869" s="39"/>
      <c r="V869" s="39"/>
      <c r="W869" s="39"/>
      <c r="X869" s="39"/>
      <c r="Y869" s="39"/>
      <c r="Z869" s="39"/>
      <c r="AA869" s="39"/>
      <c r="AB869" s="39"/>
      <c r="AC869" s="39"/>
      <c r="AD869" s="39"/>
      <c r="AE869" s="39"/>
      <c r="AT869" s="18" t="s">
        <v>155</v>
      </c>
      <c r="AU869" s="18" t="s">
        <v>153</v>
      </c>
    </row>
    <row r="870" s="13" customFormat="1">
      <c r="A870" s="13"/>
      <c r="B870" s="224"/>
      <c r="C870" s="225"/>
      <c r="D870" s="218" t="s">
        <v>159</v>
      </c>
      <c r="E870" s="226" t="s">
        <v>19</v>
      </c>
      <c r="F870" s="227" t="s">
        <v>746</v>
      </c>
      <c r="G870" s="225"/>
      <c r="H870" s="226" t="s">
        <v>19</v>
      </c>
      <c r="I870" s="228"/>
      <c r="J870" s="225"/>
      <c r="K870" s="225"/>
      <c r="L870" s="229"/>
      <c r="M870" s="230"/>
      <c r="N870" s="231"/>
      <c r="O870" s="231"/>
      <c r="P870" s="231"/>
      <c r="Q870" s="231"/>
      <c r="R870" s="231"/>
      <c r="S870" s="231"/>
      <c r="T870" s="232"/>
      <c r="U870" s="13"/>
      <c r="V870" s="13"/>
      <c r="W870" s="13"/>
      <c r="X870" s="13"/>
      <c r="Y870" s="13"/>
      <c r="Z870" s="13"/>
      <c r="AA870" s="13"/>
      <c r="AB870" s="13"/>
      <c r="AC870" s="13"/>
      <c r="AD870" s="13"/>
      <c r="AE870" s="13"/>
      <c r="AT870" s="233" t="s">
        <v>159</v>
      </c>
      <c r="AU870" s="233" t="s">
        <v>153</v>
      </c>
      <c r="AV870" s="13" t="s">
        <v>81</v>
      </c>
      <c r="AW870" s="13" t="s">
        <v>35</v>
      </c>
      <c r="AX870" s="13" t="s">
        <v>73</v>
      </c>
      <c r="AY870" s="233" t="s">
        <v>143</v>
      </c>
    </row>
    <row r="871" s="14" customFormat="1">
      <c r="A871" s="14"/>
      <c r="B871" s="234"/>
      <c r="C871" s="235"/>
      <c r="D871" s="218" t="s">
        <v>159</v>
      </c>
      <c r="E871" s="236" t="s">
        <v>19</v>
      </c>
      <c r="F871" s="237" t="s">
        <v>747</v>
      </c>
      <c r="G871" s="235"/>
      <c r="H871" s="238">
        <v>30.899999999999999</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159</v>
      </c>
      <c r="AU871" s="244" t="s">
        <v>153</v>
      </c>
      <c r="AV871" s="14" t="s">
        <v>153</v>
      </c>
      <c r="AW871" s="14" t="s">
        <v>35</v>
      </c>
      <c r="AX871" s="14" t="s">
        <v>81</v>
      </c>
      <c r="AY871" s="244" t="s">
        <v>143</v>
      </c>
    </row>
    <row r="872" s="2" customFormat="1" ht="24.15" customHeight="1">
      <c r="A872" s="39"/>
      <c r="B872" s="40"/>
      <c r="C872" s="205" t="s">
        <v>748</v>
      </c>
      <c r="D872" s="205" t="s">
        <v>147</v>
      </c>
      <c r="E872" s="206" t="s">
        <v>749</v>
      </c>
      <c r="F872" s="207" t="s">
        <v>750</v>
      </c>
      <c r="G872" s="208" t="s">
        <v>150</v>
      </c>
      <c r="H872" s="209">
        <v>4.1040000000000001</v>
      </c>
      <c r="I872" s="210"/>
      <c r="J872" s="211">
        <f>ROUND(I872*H872,2)</f>
        <v>0</v>
      </c>
      <c r="K872" s="207" t="s">
        <v>151</v>
      </c>
      <c r="L872" s="45"/>
      <c r="M872" s="212" t="s">
        <v>19</v>
      </c>
      <c r="N872" s="213" t="s">
        <v>45</v>
      </c>
      <c r="O872" s="85"/>
      <c r="P872" s="214">
        <f>O872*H872</f>
        <v>0</v>
      </c>
      <c r="Q872" s="214">
        <v>0.0066100000000000004</v>
      </c>
      <c r="R872" s="214">
        <f>Q872*H872</f>
        <v>0.027127440000000003</v>
      </c>
      <c r="S872" s="214">
        <v>0</v>
      </c>
      <c r="T872" s="215">
        <f>S872*H872</f>
        <v>0</v>
      </c>
      <c r="U872" s="39"/>
      <c r="V872" s="39"/>
      <c r="W872" s="39"/>
      <c r="X872" s="39"/>
      <c r="Y872" s="39"/>
      <c r="Z872" s="39"/>
      <c r="AA872" s="39"/>
      <c r="AB872" s="39"/>
      <c r="AC872" s="39"/>
      <c r="AD872" s="39"/>
      <c r="AE872" s="39"/>
      <c r="AR872" s="216" t="s">
        <v>308</v>
      </c>
      <c r="AT872" s="216" t="s">
        <v>147</v>
      </c>
      <c r="AU872" s="216" t="s">
        <v>153</v>
      </c>
      <c r="AY872" s="18" t="s">
        <v>143</v>
      </c>
      <c r="BE872" s="217">
        <f>IF(N872="základní",J872,0)</f>
        <v>0</v>
      </c>
      <c r="BF872" s="217">
        <f>IF(N872="snížená",J872,0)</f>
        <v>0</v>
      </c>
      <c r="BG872" s="217">
        <f>IF(N872="zákl. přenesená",J872,0)</f>
        <v>0</v>
      </c>
      <c r="BH872" s="217">
        <f>IF(N872="sníž. přenesená",J872,0)</f>
        <v>0</v>
      </c>
      <c r="BI872" s="217">
        <f>IF(N872="nulová",J872,0)</f>
        <v>0</v>
      </c>
      <c r="BJ872" s="18" t="s">
        <v>153</v>
      </c>
      <c r="BK872" s="217">
        <f>ROUND(I872*H872,2)</f>
        <v>0</v>
      </c>
      <c r="BL872" s="18" t="s">
        <v>308</v>
      </c>
      <c r="BM872" s="216" t="s">
        <v>751</v>
      </c>
    </row>
    <row r="873" s="2" customFormat="1">
      <c r="A873" s="39"/>
      <c r="B873" s="40"/>
      <c r="C873" s="41"/>
      <c r="D873" s="218" t="s">
        <v>155</v>
      </c>
      <c r="E873" s="41"/>
      <c r="F873" s="219" t="s">
        <v>752</v>
      </c>
      <c r="G873" s="41"/>
      <c r="H873" s="41"/>
      <c r="I873" s="220"/>
      <c r="J873" s="41"/>
      <c r="K873" s="41"/>
      <c r="L873" s="45"/>
      <c r="M873" s="221"/>
      <c r="N873" s="222"/>
      <c r="O873" s="85"/>
      <c r="P873" s="85"/>
      <c r="Q873" s="85"/>
      <c r="R873" s="85"/>
      <c r="S873" s="85"/>
      <c r="T873" s="86"/>
      <c r="U873" s="39"/>
      <c r="V873" s="39"/>
      <c r="W873" s="39"/>
      <c r="X873" s="39"/>
      <c r="Y873" s="39"/>
      <c r="Z873" s="39"/>
      <c r="AA873" s="39"/>
      <c r="AB873" s="39"/>
      <c r="AC873" s="39"/>
      <c r="AD873" s="39"/>
      <c r="AE873" s="39"/>
      <c r="AT873" s="18" t="s">
        <v>155</v>
      </c>
      <c r="AU873" s="18" t="s">
        <v>153</v>
      </c>
    </row>
    <row r="874" s="13" customFormat="1">
      <c r="A874" s="13"/>
      <c r="B874" s="224"/>
      <c r="C874" s="225"/>
      <c r="D874" s="218" t="s">
        <v>159</v>
      </c>
      <c r="E874" s="226" t="s">
        <v>19</v>
      </c>
      <c r="F874" s="227" t="s">
        <v>714</v>
      </c>
      <c r="G874" s="225"/>
      <c r="H874" s="226" t="s">
        <v>19</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159</v>
      </c>
      <c r="AU874" s="233" t="s">
        <v>153</v>
      </c>
      <c r="AV874" s="13" t="s">
        <v>81</v>
      </c>
      <c r="AW874" s="13" t="s">
        <v>35</v>
      </c>
      <c r="AX874" s="13" t="s">
        <v>73</v>
      </c>
      <c r="AY874" s="233" t="s">
        <v>143</v>
      </c>
    </row>
    <row r="875" s="14" customFormat="1">
      <c r="A875" s="14"/>
      <c r="B875" s="234"/>
      <c r="C875" s="235"/>
      <c r="D875" s="218" t="s">
        <v>159</v>
      </c>
      <c r="E875" s="236" t="s">
        <v>19</v>
      </c>
      <c r="F875" s="237" t="s">
        <v>715</v>
      </c>
      <c r="G875" s="235"/>
      <c r="H875" s="238">
        <v>4.1040000000000001</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159</v>
      </c>
      <c r="AU875" s="244" t="s">
        <v>153</v>
      </c>
      <c r="AV875" s="14" t="s">
        <v>153</v>
      </c>
      <c r="AW875" s="14" t="s">
        <v>35</v>
      </c>
      <c r="AX875" s="14" t="s">
        <v>81</v>
      </c>
      <c r="AY875" s="244" t="s">
        <v>143</v>
      </c>
    </row>
    <row r="876" s="2" customFormat="1" ht="24.15" customHeight="1">
      <c r="A876" s="39"/>
      <c r="B876" s="40"/>
      <c r="C876" s="205" t="s">
        <v>753</v>
      </c>
      <c r="D876" s="205" t="s">
        <v>147</v>
      </c>
      <c r="E876" s="206" t="s">
        <v>754</v>
      </c>
      <c r="F876" s="207" t="s">
        <v>755</v>
      </c>
      <c r="G876" s="208" t="s">
        <v>264</v>
      </c>
      <c r="H876" s="209">
        <v>34.299999999999997</v>
      </c>
      <c r="I876" s="210"/>
      <c r="J876" s="211">
        <f>ROUND(I876*H876,2)</f>
        <v>0</v>
      </c>
      <c r="K876" s="207" t="s">
        <v>151</v>
      </c>
      <c r="L876" s="45"/>
      <c r="M876" s="212" t="s">
        <v>19</v>
      </c>
      <c r="N876" s="213" t="s">
        <v>45</v>
      </c>
      <c r="O876" s="85"/>
      <c r="P876" s="214">
        <f>O876*H876</f>
        <v>0</v>
      </c>
      <c r="Q876" s="214">
        <v>0.0035200000000000001</v>
      </c>
      <c r="R876" s="214">
        <f>Q876*H876</f>
        <v>0.120736</v>
      </c>
      <c r="S876" s="214">
        <v>0</v>
      </c>
      <c r="T876" s="215">
        <f>S876*H876</f>
        <v>0</v>
      </c>
      <c r="U876" s="39"/>
      <c r="V876" s="39"/>
      <c r="W876" s="39"/>
      <c r="X876" s="39"/>
      <c r="Y876" s="39"/>
      <c r="Z876" s="39"/>
      <c r="AA876" s="39"/>
      <c r="AB876" s="39"/>
      <c r="AC876" s="39"/>
      <c r="AD876" s="39"/>
      <c r="AE876" s="39"/>
      <c r="AR876" s="216" t="s">
        <v>308</v>
      </c>
      <c r="AT876" s="216" t="s">
        <v>147</v>
      </c>
      <c r="AU876" s="216" t="s">
        <v>153</v>
      </c>
      <c r="AY876" s="18" t="s">
        <v>143</v>
      </c>
      <c r="BE876" s="217">
        <f>IF(N876="základní",J876,0)</f>
        <v>0</v>
      </c>
      <c r="BF876" s="217">
        <f>IF(N876="snížená",J876,0)</f>
        <v>0</v>
      </c>
      <c r="BG876" s="217">
        <f>IF(N876="zákl. přenesená",J876,0)</f>
        <v>0</v>
      </c>
      <c r="BH876" s="217">
        <f>IF(N876="sníž. přenesená",J876,0)</f>
        <v>0</v>
      </c>
      <c r="BI876" s="217">
        <f>IF(N876="nulová",J876,0)</f>
        <v>0</v>
      </c>
      <c r="BJ876" s="18" t="s">
        <v>153</v>
      </c>
      <c r="BK876" s="217">
        <f>ROUND(I876*H876,2)</f>
        <v>0</v>
      </c>
      <c r="BL876" s="18" t="s">
        <v>308</v>
      </c>
      <c r="BM876" s="216" t="s">
        <v>756</v>
      </c>
    </row>
    <row r="877" s="2" customFormat="1">
      <c r="A877" s="39"/>
      <c r="B877" s="40"/>
      <c r="C877" s="41"/>
      <c r="D877" s="218" t="s">
        <v>155</v>
      </c>
      <c r="E877" s="41"/>
      <c r="F877" s="219" t="s">
        <v>757</v>
      </c>
      <c r="G877" s="41"/>
      <c r="H877" s="41"/>
      <c r="I877" s="220"/>
      <c r="J877" s="41"/>
      <c r="K877" s="41"/>
      <c r="L877" s="45"/>
      <c r="M877" s="221"/>
      <c r="N877" s="222"/>
      <c r="O877" s="85"/>
      <c r="P877" s="85"/>
      <c r="Q877" s="85"/>
      <c r="R877" s="85"/>
      <c r="S877" s="85"/>
      <c r="T877" s="86"/>
      <c r="U877" s="39"/>
      <c r="V877" s="39"/>
      <c r="W877" s="39"/>
      <c r="X877" s="39"/>
      <c r="Y877" s="39"/>
      <c r="Z877" s="39"/>
      <c r="AA877" s="39"/>
      <c r="AB877" s="39"/>
      <c r="AC877" s="39"/>
      <c r="AD877" s="39"/>
      <c r="AE877" s="39"/>
      <c r="AT877" s="18" t="s">
        <v>155</v>
      </c>
      <c r="AU877" s="18" t="s">
        <v>153</v>
      </c>
    </row>
    <row r="878" s="13" customFormat="1">
      <c r="A878" s="13"/>
      <c r="B878" s="224"/>
      <c r="C878" s="225"/>
      <c r="D878" s="218" t="s">
        <v>159</v>
      </c>
      <c r="E878" s="226" t="s">
        <v>19</v>
      </c>
      <c r="F878" s="227" t="s">
        <v>721</v>
      </c>
      <c r="G878" s="225"/>
      <c r="H878" s="226" t="s">
        <v>19</v>
      </c>
      <c r="I878" s="228"/>
      <c r="J878" s="225"/>
      <c r="K878" s="225"/>
      <c r="L878" s="229"/>
      <c r="M878" s="230"/>
      <c r="N878" s="231"/>
      <c r="O878" s="231"/>
      <c r="P878" s="231"/>
      <c r="Q878" s="231"/>
      <c r="R878" s="231"/>
      <c r="S878" s="231"/>
      <c r="T878" s="232"/>
      <c r="U878" s="13"/>
      <c r="V878" s="13"/>
      <c r="W878" s="13"/>
      <c r="X878" s="13"/>
      <c r="Y878" s="13"/>
      <c r="Z878" s="13"/>
      <c r="AA878" s="13"/>
      <c r="AB878" s="13"/>
      <c r="AC878" s="13"/>
      <c r="AD878" s="13"/>
      <c r="AE878" s="13"/>
      <c r="AT878" s="233" t="s">
        <v>159</v>
      </c>
      <c r="AU878" s="233" t="s">
        <v>153</v>
      </c>
      <c r="AV878" s="13" t="s">
        <v>81</v>
      </c>
      <c r="AW878" s="13" t="s">
        <v>35</v>
      </c>
      <c r="AX878" s="13" t="s">
        <v>73</v>
      </c>
      <c r="AY878" s="233" t="s">
        <v>143</v>
      </c>
    </row>
    <row r="879" s="14" customFormat="1">
      <c r="A879" s="14"/>
      <c r="B879" s="234"/>
      <c r="C879" s="235"/>
      <c r="D879" s="218" t="s">
        <v>159</v>
      </c>
      <c r="E879" s="236" t="s">
        <v>19</v>
      </c>
      <c r="F879" s="237" t="s">
        <v>722</v>
      </c>
      <c r="G879" s="235"/>
      <c r="H879" s="238">
        <v>15</v>
      </c>
      <c r="I879" s="239"/>
      <c r="J879" s="235"/>
      <c r="K879" s="235"/>
      <c r="L879" s="240"/>
      <c r="M879" s="241"/>
      <c r="N879" s="242"/>
      <c r="O879" s="242"/>
      <c r="P879" s="242"/>
      <c r="Q879" s="242"/>
      <c r="R879" s="242"/>
      <c r="S879" s="242"/>
      <c r="T879" s="243"/>
      <c r="U879" s="14"/>
      <c r="V879" s="14"/>
      <c r="W879" s="14"/>
      <c r="X879" s="14"/>
      <c r="Y879" s="14"/>
      <c r="Z879" s="14"/>
      <c r="AA879" s="14"/>
      <c r="AB879" s="14"/>
      <c r="AC879" s="14"/>
      <c r="AD879" s="14"/>
      <c r="AE879" s="14"/>
      <c r="AT879" s="244" t="s">
        <v>159</v>
      </c>
      <c r="AU879" s="244" t="s">
        <v>153</v>
      </c>
      <c r="AV879" s="14" t="s">
        <v>153</v>
      </c>
      <c r="AW879" s="14" t="s">
        <v>35</v>
      </c>
      <c r="AX879" s="14" t="s">
        <v>73</v>
      </c>
      <c r="AY879" s="244" t="s">
        <v>143</v>
      </c>
    </row>
    <row r="880" s="14" customFormat="1">
      <c r="A880" s="14"/>
      <c r="B880" s="234"/>
      <c r="C880" s="235"/>
      <c r="D880" s="218" t="s">
        <v>159</v>
      </c>
      <c r="E880" s="236" t="s">
        <v>19</v>
      </c>
      <c r="F880" s="237" t="s">
        <v>723</v>
      </c>
      <c r="G880" s="235"/>
      <c r="H880" s="238">
        <v>9</v>
      </c>
      <c r="I880" s="239"/>
      <c r="J880" s="235"/>
      <c r="K880" s="235"/>
      <c r="L880" s="240"/>
      <c r="M880" s="241"/>
      <c r="N880" s="242"/>
      <c r="O880" s="242"/>
      <c r="P880" s="242"/>
      <c r="Q880" s="242"/>
      <c r="R880" s="242"/>
      <c r="S880" s="242"/>
      <c r="T880" s="243"/>
      <c r="U880" s="14"/>
      <c r="V880" s="14"/>
      <c r="W880" s="14"/>
      <c r="X880" s="14"/>
      <c r="Y880" s="14"/>
      <c r="Z880" s="14"/>
      <c r="AA880" s="14"/>
      <c r="AB880" s="14"/>
      <c r="AC880" s="14"/>
      <c r="AD880" s="14"/>
      <c r="AE880" s="14"/>
      <c r="AT880" s="244" t="s">
        <v>159</v>
      </c>
      <c r="AU880" s="244" t="s">
        <v>153</v>
      </c>
      <c r="AV880" s="14" t="s">
        <v>153</v>
      </c>
      <c r="AW880" s="14" t="s">
        <v>35</v>
      </c>
      <c r="AX880" s="14" t="s">
        <v>73</v>
      </c>
      <c r="AY880" s="244" t="s">
        <v>143</v>
      </c>
    </row>
    <row r="881" s="14" customFormat="1">
      <c r="A881" s="14"/>
      <c r="B881" s="234"/>
      <c r="C881" s="235"/>
      <c r="D881" s="218" t="s">
        <v>159</v>
      </c>
      <c r="E881" s="236" t="s">
        <v>19</v>
      </c>
      <c r="F881" s="237" t="s">
        <v>724</v>
      </c>
      <c r="G881" s="235"/>
      <c r="H881" s="238">
        <v>7.5</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159</v>
      </c>
      <c r="AU881" s="244" t="s">
        <v>153</v>
      </c>
      <c r="AV881" s="14" t="s">
        <v>153</v>
      </c>
      <c r="AW881" s="14" t="s">
        <v>35</v>
      </c>
      <c r="AX881" s="14" t="s">
        <v>73</v>
      </c>
      <c r="AY881" s="244" t="s">
        <v>143</v>
      </c>
    </row>
    <row r="882" s="14" customFormat="1">
      <c r="A882" s="14"/>
      <c r="B882" s="234"/>
      <c r="C882" s="235"/>
      <c r="D882" s="218" t="s">
        <v>159</v>
      </c>
      <c r="E882" s="236" t="s">
        <v>19</v>
      </c>
      <c r="F882" s="237" t="s">
        <v>725</v>
      </c>
      <c r="G882" s="235"/>
      <c r="H882" s="238">
        <v>1.8</v>
      </c>
      <c r="I882" s="239"/>
      <c r="J882" s="235"/>
      <c r="K882" s="235"/>
      <c r="L882" s="240"/>
      <c r="M882" s="241"/>
      <c r="N882" s="242"/>
      <c r="O882" s="242"/>
      <c r="P882" s="242"/>
      <c r="Q882" s="242"/>
      <c r="R882" s="242"/>
      <c r="S882" s="242"/>
      <c r="T882" s="243"/>
      <c r="U882" s="14"/>
      <c r="V882" s="14"/>
      <c r="W882" s="14"/>
      <c r="X882" s="14"/>
      <c r="Y882" s="14"/>
      <c r="Z882" s="14"/>
      <c r="AA882" s="14"/>
      <c r="AB882" s="14"/>
      <c r="AC882" s="14"/>
      <c r="AD882" s="14"/>
      <c r="AE882" s="14"/>
      <c r="AT882" s="244" t="s">
        <v>159</v>
      </c>
      <c r="AU882" s="244" t="s">
        <v>153</v>
      </c>
      <c r="AV882" s="14" t="s">
        <v>153</v>
      </c>
      <c r="AW882" s="14" t="s">
        <v>35</v>
      </c>
      <c r="AX882" s="14" t="s">
        <v>73</v>
      </c>
      <c r="AY882" s="244" t="s">
        <v>143</v>
      </c>
    </row>
    <row r="883" s="14" customFormat="1">
      <c r="A883" s="14"/>
      <c r="B883" s="234"/>
      <c r="C883" s="235"/>
      <c r="D883" s="218" t="s">
        <v>159</v>
      </c>
      <c r="E883" s="236" t="s">
        <v>19</v>
      </c>
      <c r="F883" s="237" t="s">
        <v>726</v>
      </c>
      <c r="G883" s="235"/>
      <c r="H883" s="238">
        <v>1</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159</v>
      </c>
      <c r="AU883" s="244" t="s">
        <v>153</v>
      </c>
      <c r="AV883" s="14" t="s">
        <v>153</v>
      </c>
      <c r="AW883" s="14" t="s">
        <v>35</v>
      </c>
      <c r="AX883" s="14" t="s">
        <v>73</v>
      </c>
      <c r="AY883" s="244" t="s">
        <v>143</v>
      </c>
    </row>
    <row r="884" s="15" customFormat="1">
      <c r="A884" s="15"/>
      <c r="B884" s="245"/>
      <c r="C884" s="246"/>
      <c r="D884" s="218" t="s">
        <v>159</v>
      </c>
      <c r="E884" s="247" t="s">
        <v>19</v>
      </c>
      <c r="F884" s="248" t="s">
        <v>179</v>
      </c>
      <c r="G884" s="246"/>
      <c r="H884" s="249">
        <v>34.299999999999997</v>
      </c>
      <c r="I884" s="250"/>
      <c r="J884" s="246"/>
      <c r="K884" s="246"/>
      <c r="L884" s="251"/>
      <c r="M884" s="252"/>
      <c r="N884" s="253"/>
      <c r="O884" s="253"/>
      <c r="P884" s="253"/>
      <c r="Q884" s="253"/>
      <c r="R884" s="253"/>
      <c r="S884" s="253"/>
      <c r="T884" s="254"/>
      <c r="U884" s="15"/>
      <c r="V884" s="15"/>
      <c r="W884" s="15"/>
      <c r="X884" s="15"/>
      <c r="Y884" s="15"/>
      <c r="Z884" s="15"/>
      <c r="AA884" s="15"/>
      <c r="AB884" s="15"/>
      <c r="AC884" s="15"/>
      <c r="AD884" s="15"/>
      <c r="AE884" s="15"/>
      <c r="AT884" s="255" t="s">
        <v>159</v>
      </c>
      <c r="AU884" s="255" t="s">
        <v>153</v>
      </c>
      <c r="AV884" s="15" t="s">
        <v>152</v>
      </c>
      <c r="AW884" s="15" t="s">
        <v>35</v>
      </c>
      <c r="AX884" s="15" t="s">
        <v>81</v>
      </c>
      <c r="AY884" s="255" t="s">
        <v>143</v>
      </c>
    </row>
    <row r="885" s="2" customFormat="1" ht="24.15" customHeight="1">
      <c r="A885" s="39"/>
      <c r="B885" s="40"/>
      <c r="C885" s="205" t="s">
        <v>758</v>
      </c>
      <c r="D885" s="205" t="s">
        <v>147</v>
      </c>
      <c r="E885" s="206" t="s">
        <v>759</v>
      </c>
      <c r="F885" s="207" t="s">
        <v>760</v>
      </c>
      <c r="G885" s="208" t="s">
        <v>761</v>
      </c>
      <c r="H885" s="209">
        <v>60</v>
      </c>
      <c r="I885" s="210"/>
      <c r="J885" s="211">
        <f>ROUND(I885*H885,2)</f>
        <v>0</v>
      </c>
      <c r="K885" s="207" t="s">
        <v>151</v>
      </c>
      <c r="L885" s="45"/>
      <c r="M885" s="212" t="s">
        <v>19</v>
      </c>
      <c r="N885" s="213" t="s">
        <v>45</v>
      </c>
      <c r="O885" s="85"/>
      <c r="P885" s="214">
        <f>O885*H885</f>
        <v>0</v>
      </c>
      <c r="Q885" s="214">
        <v>0</v>
      </c>
      <c r="R885" s="214">
        <f>Q885*H885</f>
        <v>0</v>
      </c>
      <c r="S885" s="214">
        <v>0</v>
      </c>
      <c r="T885" s="215">
        <f>S885*H885</f>
        <v>0</v>
      </c>
      <c r="U885" s="39"/>
      <c r="V885" s="39"/>
      <c r="W885" s="39"/>
      <c r="X885" s="39"/>
      <c r="Y885" s="39"/>
      <c r="Z885" s="39"/>
      <c r="AA885" s="39"/>
      <c r="AB885" s="39"/>
      <c r="AC885" s="39"/>
      <c r="AD885" s="39"/>
      <c r="AE885" s="39"/>
      <c r="AR885" s="216" t="s">
        <v>308</v>
      </c>
      <c r="AT885" s="216" t="s">
        <v>147</v>
      </c>
      <c r="AU885" s="216" t="s">
        <v>153</v>
      </c>
      <c r="AY885" s="18" t="s">
        <v>143</v>
      </c>
      <c r="BE885" s="217">
        <f>IF(N885="základní",J885,0)</f>
        <v>0</v>
      </c>
      <c r="BF885" s="217">
        <f>IF(N885="snížená",J885,0)</f>
        <v>0</v>
      </c>
      <c r="BG885" s="217">
        <f>IF(N885="zákl. přenesená",J885,0)</f>
        <v>0</v>
      </c>
      <c r="BH885" s="217">
        <f>IF(N885="sníž. přenesená",J885,0)</f>
        <v>0</v>
      </c>
      <c r="BI885" s="217">
        <f>IF(N885="nulová",J885,0)</f>
        <v>0</v>
      </c>
      <c r="BJ885" s="18" t="s">
        <v>153</v>
      </c>
      <c r="BK885" s="217">
        <f>ROUND(I885*H885,2)</f>
        <v>0</v>
      </c>
      <c r="BL885" s="18" t="s">
        <v>308</v>
      </c>
      <c r="BM885" s="216" t="s">
        <v>762</v>
      </c>
    </row>
    <row r="886" s="2" customFormat="1">
      <c r="A886" s="39"/>
      <c r="B886" s="40"/>
      <c r="C886" s="41"/>
      <c r="D886" s="218" t="s">
        <v>155</v>
      </c>
      <c r="E886" s="41"/>
      <c r="F886" s="219" t="s">
        <v>763</v>
      </c>
      <c r="G886" s="41"/>
      <c r="H886" s="41"/>
      <c r="I886" s="220"/>
      <c r="J886" s="41"/>
      <c r="K886" s="41"/>
      <c r="L886" s="45"/>
      <c r="M886" s="221"/>
      <c r="N886" s="222"/>
      <c r="O886" s="85"/>
      <c r="P886" s="85"/>
      <c r="Q886" s="85"/>
      <c r="R886" s="85"/>
      <c r="S886" s="85"/>
      <c r="T886" s="86"/>
      <c r="U886" s="39"/>
      <c r="V886" s="39"/>
      <c r="W886" s="39"/>
      <c r="X886" s="39"/>
      <c r="Y886" s="39"/>
      <c r="Z886" s="39"/>
      <c r="AA886" s="39"/>
      <c r="AB886" s="39"/>
      <c r="AC886" s="39"/>
      <c r="AD886" s="39"/>
      <c r="AE886" s="39"/>
      <c r="AT886" s="18" t="s">
        <v>155</v>
      </c>
      <c r="AU886" s="18" t="s">
        <v>153</v>
      </c>
    </row>
    <row r="887" s="13" customFormat="1">
      <c r="A887" s="13"/>
      <c r="B887" s="224"/>
      <c r="C887" s="225"/>
      <c r="D887" s="218" t="s">
        <v>159</v>
      </c>
      <c r="E887" s="226" t="s">
        <v>19</v>
      </c>
      <c r="F887" s="227" t="s">
        <v>721</v>
      </c>
      <c r="G887" s="225"/>
      <c r="H887" s="226" t="s">
        <v>19</v>
      </c>
      <c r="I887" s="228"/>
      <c r="J887" s="225"/>
      <c r="K887" s="225"/>
      <c r="L887" s="229"/>
      <c r="M887" s="230"/>
      <c r="N887" s="231"/>
      <c r="O887" s="231"/>
      <c r="P887" s="231"/>
      <c r="Q887" s="231"/>
      <c r="R887" s="231"/>
      <c r="S887" s="231"/>
      <c r="T887" s="232"/>
      <c r="U887" s="13"/>
      <c r="V887" s="13"/>
      <c r="W887" s="13"/>
      <c r="X887" s="13"/>
      <c r="Y887" s="13"/>
      <c r="Z887" s="13"/>
      <c r="AA887" s="13"/>
      <c r="AB887" s="13"/>
      <c r="AC887" s="13"/>
      <c r="AD887" s="13"/>
      <c r="AE887" s="13"/>
      <c r="AT887" s="233" t="s">
        <v>159</v>
      </c>
      <c r="AU887" s="233" t="s">
        <v>153</v>
      </c>
      <c r="AV887" s="13" t="s">
        <v>81</v>
      </c>
      <c r="AW887" s="13" t="s">
        <v>35</v>
      </c>
      <c r="AX887" s="13" t="s">
        <v>73</v>
      </c>
      <c r="AY887" s="233" t="s">
        <v>143</v>
      </c>
    </row>
    <row r="888" s="14" customFormat="1">
      <c r="A888" s="14"/>
      <c r="B888" s="234"/>
      <c r="C888" s="235"/>
      <c r="D888" s="218" t="s">
        <v>159</v>
      </c>
      <c r="E888" s="236" t="s">
        <v>19</v>
      </c>
      <c r="F888" s="237" t="s">
        <v>764</v>
      </c>
      <c r="G888" s="235"/>
      <c r="H888" s="238">
        <v>20</v>
      </c>
      <c r="I888" s="239"/>
      <c r="J888" s="235"/>
      <c r="K888" s="235"/>
      <c r="L888" s="240"/>
      <c r="M888" s="241"/>
      <c r="N888" s="242"/>
      <c r="O888" s="242"/>
      <c r="P888" s="242"/>
      <c r="Q888" s="242"/>
      <c r="R888" s="242"/>
      <c r="S888" s="242"/>
      <c r="T888" s="243"/>
      <c r="U888" s="14"/>
      <c r="V888" s="14"/>
      <c r="W888" s="14"/>
      <c r="X888" s="14"/>
      <c r="Y888" s="14"/>
      <c r="Z888" s="14"/>
      <c r="AA888" s="14"/>
      <c r="AB888" s="14"/>
      <c r="AC888" s="14"/>
      <c r="AD888" s="14"/>
      <c r="AE888" s="14"/>
      <c r="AT888" s="244" t="s">
        <v>159</v>
      </c>
      <c r="AU888" s="244" t="s">
        <v>153</v>
      </c>
      <c r="AV888" s="14" t="s">
        <v>153</v>
      </c>
      <c r="AW888" s="14" t="s">
        <v>35</v>
      </c>
      <c r="AX888" s="14" t="s">
        <v>73</v>
      </c>
      <c r="AY888" s="244" t="s">
        <v>143</v>
      </c>
    </row>
    <row r="889" s="14" customFormat="1">
      <c r="A889" s="14"/>
      <c r="B889" s="234"/>
      <c r="C889" s="235"/>
      <c r="D889" s="218" t="s">
        <v>159</v>
      </c>
      <c r="E889" s="236" t="s">
        <v>19</v>
      </c>
      <c r="F889" s="237" t="s">
        <v>765</v>
      </c>
      <c r="G889" s="235"/>
      <c r="H889" s="238">
        <v>8</v>
      </c>
      <c r="I889" s="239"/>
      <c r="J889" s="235"/>
      <c r="K889" s="235"/>
      <c r="L889" s="240"/>
      <c r="M889" s="241"/>
      <c r="N889" s="242"/>
      <c r="O889" s="242"/>
      <c r="P889" s="242"/>
      <c r="Q889" s="242"/>
      <c r="R889" s="242"/>
      <c r="S889" s="242"/>
      <c r="T889" s="243"/>
      <c r="U889" s="14"/>
      <c r="V889" s="14"/>
      <c r="W889" s="14"/>
      <c r="X889" s="14"/>
      <c r="Y889" s="14"/>
      <c r="Z889" s="14"/>
      <c r="AA889" s="14"/>
      <c r="AB889" s="14"/>
      <c r="AC889" s="14"/>
      <c r="AD889" s="14"/>
      <c r="AE889" s="14"/>
      <c r="AT889" s="244" t="s">
        <v>159</v>
      </c>
      <c r="AU889" s="244" t="s">
        <v>153</v>
      </c>
      <c r="AV889" s="14" t="s">
        <v>153</v>
      </c>
      <c r="AW889" s="14" t="s">
        <v>35</v>
      </c>
      <c r="AX889" s="14" t="s">
        <v>73</v>
      </c>
      <c r="AY889" s="244" t="s">
        <v>143</v>
      </c>
    </row>
    <row r="890" s="14" customFormat="1">
      <c r="A890" s="14"/>
      <c r="B890" s="234"/>
      <c r="C890" s="235"/>
      <c r="D890" s="218" t="s">
        <v>159</v>
      </c>
      <c r="E890" s="236" t="s">
        <v>19</v>
      </c>
      <c r="F890" s="237" t="s">
        <v>764</v>
      </c>
      <c r="G890" s="235"/>
      <c r="H890" s="238">
        <v>20</v>
      </c>
      <c r="I890" s="239"/>
      <c r="J890" s="235"/>
      <c r="K890" s="235"/>
      <c r="L890" s="240"/>
      <c r="M890" s="241"/>
      <c r="N890" s="242"/>
      <c r="O890" s="242"/>
      <c r="P890" s="242"/>
      <c r="Q890" s="242"/>
      <c r="R890" s="242"/>
      <c r="S890" s="242"/>
      <c r="T890" s="243"/>
      <c r="U890" s="14"/>
      <c r="V890" s="14"/>
      <c r="W890" s="14"/>
      <c r="X890" s="14"/>
      <c r="Y890" s="14"/>
      <c r="Z890" s="14"/>
      <c r="AA890" s="14"/>
      <c r="AB890" s="14"/>
      <c r="AC890" s="14"/>
      <c r="AD890" s="14"/>
      <c r="AE890" s="14"/>
      <c r="AT890" s="244" t="s">
        <v>159</v>
      </c>
      <c r="AU890" s="244" t="s">
        <v>153</v>
      </c>
      <c r="AV890" s="14" t="s">
        <v>153</v>
      </c>
      <c r="AW890" s="14" t="s">
        <v>35</v>
      </c>
      <c r="AX890" s="14" t="s">
        <v>73</v>
      </c>
      <c r="AY890" s="244" t="s">
        <v>143</v>
      </c>
    </row>
    <row r="891" s="14" customFormat="1">
      <c r="A891" s="14"/>
      <c r="B891" s="234"/>
      <c r="C891" s="235"/>
      <c r="D891" s="218" t="s">
        <v>159</v>
      </c>
      <c r="E891" s="236" t="s">
        <v>19</v>
      </c>
      <c r="F891" s="237" t="s">
        <v>765</v>
      </c>
      <c r="G891" s="235"/>
      <c r="H891" s="238">
        <v>8</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159</v>
      </c>
      <c r="AU891" s="244" t="s">
        <v>153</v>
      </c>
      <c r="AV891" s="14" t="s">
        <v>153</v>
      </c>
      <c r="AW891" s="14" t="s">
        <v>35</v>
      </c>
      <c r="AX891" s="14" t="s">
        <v>73</v>
      </c>
      <c r="AY891" s="244" t="s">
        <v>143</v>
      </c>
    </row>
    <row r="892" s="14" customFormat="1">
      <c r="A892" s="14"/>
      <c r="B892" s="234"/>
      <c r="C892" s="235"/>
      <c r="D892" s="218" t="s">
        <v>159</v>
      </c>
      <c r="E892" s="236" t="s">
        <v>19</v>
      </c>
      <c r="F892" s="237" t="s">
        <v>766</v>
      </c>
      <c r="G892" s="235"/>
      <c r="H892" s="238">
        <v>4</v>
      </c>
      <c r="I892" s="239"/>
      <c r="J892" s="235"/>
      <c r="K892" s="235"/>
      <c r="L892" s="240"/>
      <c r="M892" s="241"/>
      <c r="N892" s="242"/>
      <c r="O892" s="242"/>
      <c r="P892" s="242"/>
      <c r="Q892" s="242"/>
      <c r="R892" s="242"/>
      <c r="S892" s="242"/>
      <c r="T892" s="243"/>
      <c r="U892" s="14"/>
      <c r="V892" s="14"/>
      <c r="W892" s="14"/>
      <c r="X892" s="14"/>
      <c r="Y892" s="14"/>
      <c r="Z892" s="14"/>
      <c r="AA892" s="14"/>
      <c r="AB892" s="14"/>
      <c r="AC892" s="14"/>
      <c r="AD892" s="14"/>
      <c r="AE892" s="14"/>
      <c r="AT892" s="244" t="s">
        <v>159</v>
      </c>
      <c r="AU892" s="244" t="s">
        <v>153</v>
      </c>
      <c r="AV892" s="14" t="s">
        <v>153</v>
      </c>
      <c r="AW892" s="14" t="s">
        <v>35</v>
      </c>
      <c r="AX892" s="14" t="s">
        <v>73</v>
      </c>
      <c r="AY892" s="244" t="s">
        <v>143</v>
      </c>
    </row>
    <row r="893" s="15" customFormat="1">
      <c r="A893" s="15"/>
      <c r="B893" s="245"/>
      <c r="C893" s="246"/>
      <c r="D893" s="218" t="s">
        <v>159</v>
      </c>
      <c r="E893" s="247" t="s">
        <v>19</v>
      </c>
      <c r="F893" s="248" t="s">
        <v>179</v>
      </c>
      <c r="G893" s="246"/>
      <c r="H893" s="249">
        <v>60</v>
      </c>
      <c r="I893" s="250"/>
      <c r="J893" s="246"/>
      <c r="K893" s="246"/>
      <c r="L893" s="251"/>
      <c r="M893" s="252"/>
      <c r="N893" s="253"/>
      <c r="O893" s="253"/>
      <c r="P893" s="253"/>
      <c r="Q893" s="253"/>
      <c r="R893" s="253"/>
      <c r="S893" s="253"/>
      <c r="T893" s="254"/>
      <c r="U893" s="15"/>
      <c r="V893" s="15"/>
      <c r="W893" s="15"/>
      <c r="X893" s="15"/>
      <c r="Y893" s="15"/>
      <c r="Z893" s="15"/>
      <c r="AA893" s="15"/>
      <c r="AB893" s="15"/>
      <c r="AC893" s="15"/>
      <c r="AD893" s="15"/>
      <c r="AE893" s="15"/>
      <c r="AT893" s="255" t="s">
        <v>159</v>
      </c>
      <c r="AU893" s="255" t="s">
        <v>153</v>
      </c>
      <c r="AV893" s="15" t="s">
        <v>152</v>
      </c>
      <c r="AW893" s="15" t="s">
        <v>35</v>
      </c>
      <c r="AX893" s="15" t="s">
        <v>81</v>
      </c>
      <c r="AY893" s="255" t="s">
        <v>143</v>
      </c>
    </row>
    <row r="894" s="2" customFormat="1" ht="24.15" customHeight="1">
      <c r="A894" s="39"/>
      <c r="B894" s="40"/>
      <c r="C894" s="205" t="s">
        <v>767</v>
      </c>
      <c r="D894" s="205" t="s">
        <v>147</v>
      </c>
      <c r="E894" s="206" t="s">
        <v>768</v>
      </c>
      <c r="F894" s="207" t="s">
        <v>769</v>
      </c>
      <c r="G894" s="208" t="s">
        <v>264</v>
      </c>
      <c r="H894" s="209">
        <v>3.3500000000000001</v>
      </c>
      <c r="I894" s="210"/>
      <c r="J894" s="211">
        <f>ROUND(I894*H894,2)</f>
        <v>0</v>
      </c>
      <c r="K894" s="207" t="s">
        <v>151</v>
      </c>
      <c r="L894" s="45"/>
      <c r="M894" s="212" t="s">
        <v>19</v>
      </c>
      <c r="N894" s="213" t="s">
        <v>45</v>
      </c>
      <c r="O894" s="85"/>
      <c r="P894" s="214">
        <f>O894*H894</f>
        <v>0</v>
      </c>
      <c r="Q894" s="214">
        <v>0.0035200000000000001</v>
      </c>
      <c r="R894" s="214">
        <f>Q894*H894</f>
        <v>0.011792</v>
      </c>
      <c r="S894" s="214">
        <v>0</v>
      </c>
      <c r="T894" s="215">
        <f>S894*H894</f>
        <v>0</v>
      </c>
      <c r="U894" s="39"/>
      <c r="V894" s="39"/>
      <c r="W894" s="39"/>
      <c r="X894" s="39"/>
      <c r="Y894" s="39"/>
      <c r="Z894" s="39"/>
      <c r="AA894" s="39"/>
      <c r="AB894" s="39"/>
      <c r="AC894" s="39"/>
      <c r="AD894" s="39"/>
      <c r="AE894" s="39"/>
      <c r="AR894" s="216" t="s">
        <v>308</v>
      </c>
      <c r="AT894" s="216" t="s">
        <v>147</v>
      </c>
      <c r="AU894" s="216" t="s">
        <v>153</v>
      </c>
      <c r="AY894" s="18" t="s">
        <v>143</v>
      </c>
      <c r="BE894" s="217">
        <f>IF(N894="základní",J894,0)</f>
        <v>0</v>
      </c>
      <c r="BF894" s="217">
        <f>IF(N894="snížená",J894,0)</f>
        <v>0</v>
      </c>
      <c r="BG894" s="217">
        <f>IF(N894="zákl. přenesená",J894,0)</f>
        <v>0</v>
      </c>
      <c r="BH894" s="217">
        <f>IF(N894="sníž. přenesená",J894,0)</f>
        <v>0</v>
      </c>
      <c r="BI894" s="217">
        <f>IF(N894="nulová",J894,0)</f>
        <v>0</v>
      </c>
      <c r="BJ894" s="18" t="s">
        <v>153</v>
      </c>
      <c r="BK894" s="217">
        <f>ROUND(I894*H894,2)</f>
        <v>0</v>
      </c>
      <c r="BL894" s="18" t="s">
        <v>308</v>
      </c>
      <c r="BM894" s="216" t="s">
        <v>770</v>
      </c>
    </row>
    <row r="895" s="2" customFormat="1">
      <c r="A895" s="39"/>
      <c r="B895" s="40"/>
      <c r="C895" s="41"/>
      <c r="D895" s="218" t="s">
        <v>155</v>
      </c>
      <c r="E895" s="41"/>
      <c r="F895" s="219" t="s">
        <v>771</v>
      </c>
      <c r="G895" s="41"/>
      <c r="H895" s="41"/>
      <c r="I895" s="220"/>
      <c r="J895" s="41"/>
      <c r="K895" s="41"/>
      <c r="L895" s="45"/>
      <c r="M895" s="221"/>
      <c r="N895" s="222"/>
      <c r="O895" s="85"/>
      <c r="P895" s="85"/>
      <c r="Q895" s="85"/>
      <c r="R895" s="85"/>
      <c r="S895" s="85"/>
      <c r="T895" s="86"/>
      <c r="U895" s="39"/>
      <c r="V895" s="39"/>
      <c r="W895" s="39"/>
      <c r="X895" s="39"/>
      <c r="Y895" s="39"/>
      <c r="Z895" s="39"/>
      <c r="AA895" s="39"/>
      <c r="AB895" s="39"/>
      <c r="AC895" s="39"/>
      <c r="AD895" s="39"/>
      <c r="AE895" s="39"/>
      <c r="AT895" s="18" t="s">
        <v>155</v>
      </c>
      <c r="AU895" s="18" t="s">
        <v>153</v>
      </c>
    </row>
    <row r="896" s="2" customFormat="1">
      <c r="A896" s="39"/>
      <c r="B896" s="40"/>
      <c r="C896" s="41"/>
      <c r="D896" s="218" t="s">
        <v>157</v>
      </c>
      <c r="E896" s="41"/>
      <c r="F896" s="223" t="s">
        <v>772</v>
      </c>
      <c r="G896" s="41"/>
      <c r="H896" s="41"/>
      <c r="I896" s="220"/>
      <c r="J896" s="41"/>
      <c r="K896" s="41"/>
      <c r="L896" s="45"/>
      <c r="M896" s="221"/>
      <c r="N896" s="222"/>
      <c r="O896" s="85"/>
      <c r="P896" s="85"/>
      <c r="Q896" s="85"/>
      <c r="R896" s="85"/>
      <c r="S896" s="85"/>
      <c r="T896" s="86"/>
      <c r="U896" s="39"/>
      <c r="V896" s="39"/>
      <c r="W896" s="39"/>
      <c r="X896" s="39"/>
      <c r="Y896" s="39"/>
      <c r="Z896" s="39"/>
      <c r="AA896" s="39"/>
      <c r="AB896" s="39"/>
      <c r="AC896" s="39"/>
      <c r="AD896" s="39"/>
      <c r="AE896" s="39"/>
      <c r="AT896" s="18" t="s">
        <v>157</v>
      </c>
      <c r="AU896" s="18" t="s">
        <v>153</v>
      </c>
    </row>
    <row r="897" s="13" customFormat="1">
      <c r="A897" s="13"/>
      <c r="B897" s="224"/>
      <c r="C897" s="225"/>
      <c r="D897" s="218" t="s">
        <v>159</v>
      </c>
      <c r="E897" s="226" t="s">
        <v>19</v>
      </c>
      <c r="F897" s="227" t="s">
        <v>773</v>
      </c>
      <c r="G897" s="225"/>
      <c r="H897" s="226" t="s">
        <v>19</v>
      </c>
      <c r="I897" s="228"/>
      <c r="J897" s="225"/>
      <c r="K897" s="225"/>
      <c r="L897" s="229"/>
      <c r="M897" s="230"/>
      <c r="N897" s="231"/>
      <c r="O897" s="231"/>
      <c r="P897" s="231"/>
      <c r="Q897" s="231"/>
      <c r="R897" s="231"/>
      <c r="S897" s="231"/>
      <c r="T897" s="232"/>
      <c r="U897" s="13"/>
      <c r="V897" s="13"/>
      <c r="W897" s="13"/>
      <c r="X897" s="13"/>
      <c r="Y897" s="13"/>
      <c r="Z897" s="13"/>
      <c r="AA897" s="13"/>
      <c r="AB897" s="13"/>
      <c r="AC897" s="13"/>
      <c r="AD897" s="13"/>
      <c r="AE897" s="13"/>
      <c r="AT897" s="233" t="s">
        <v>159</v>
      </c>
      <c r="AU897" s="233" t="s">
        <v>153</v>
      </c>
      <c r="AV897" s="13" t="s">
        <v>81</v>
      </c>
      <c r="AW897" s="13" t="s">
        <v>35</v>
      </c>
      <c r="AX897" s="13" t="s">
        <v>73</v>
      </c>
      <c r="AY897" s="233" t="s">
        <v>143</v>
      </c>
    </row>
    <row r="898" s="14" customFormat="1">
      <c r="A898" s="14"/>
      <c r="B898" s="234"/>
      <c r="C898" s="235"/>
      <c r="D898" s="218" t="s">
        <v>159</v>
      </c>
      <c r="E898" s="236" t="s">
        <v>19</v>
      </c>
      <c r="F898" s="237" t="s">
        <v>774</v>
      </c>
      <c r="G898" s="235"/>
      <c r="H898" s="238">
        <v>3.3500000000000001</v>
      </c>
      <c r="I898" s="239"/>
      <c r="J898" s="235"/>
      <c r="K898" s="235"/>
      <c r="L898" s="240"/>
      <c r="M898" s="241"/>
      <c r="N898" s="242"/>
      <c r="O898" s="242"/>
      <c r="P898" s="242"/>
      <c r="Q898" s="242"/>
      <c r="R898" s="242"/>
      <c r="S898" s="242"/>
      <c r="T898" s="243"/>
      <c r="U898" s="14"/>
      <c r="V898" s="14"/>
      <c r="W898" s="14"/>
      <c r="X898" s="14"/>
      <c r="Y898" s="14"/>
      <c r="Z898" s="14"/>
      <c r="AA898" s="14"/>
      <c r="AB898" s="14"/>
      <c r="AC898" s="14"/>
      <c r="AD898" s="14"/>
      <c r="AE898" s="14"/>
      <c r="AT898" s="244" t="s">
        <v>159</v>
      </c>
      <c r="AU898" s="244" t="s">
        <v>153</v>
      </c>
      <c r="AV898" s="14" t="s">
        <v>153</v>
      </c>
      <c r="AW898" s="14" t="s">
        <v>35</v>
      </c>
      <c r="AX898" s="14" t="s">
        <v>81</v>
      </c>
      <c r="AY898" s="244" t="s">
        <v>143</v>
      </c>
    </row>
    <row r="899" s="2" customFormat="1" ht="24.15" customHeight="1">
      <c r="A899" s="39"/>
      <c r="B899" s="40"/>
      <c r="C899" s="205" t="s">
        <v>775</v>
      </c>
      <c r="D899" s="205" t="s">
        <v>147</v>
      </c>
      <c r="E899" s="206" t="s">
        <v>776</v>
      </c>
      <c r="F899" s="207" t="s">
        <v>777</v>
      </c>
      <c r="G899" s="208" t="s">
        <v>264</v>
      </c>
      <c r="H899" s="209">
        <v>3.5</v>
      </c>
      <c r="I899" s="210"/>
      <c r="J899" s="211">
        <f>ROUND(I899*H899,2)</f>
        <v>0</v>
      </c>
      <c r="K899" s="207" t="s">
        <v>151</v>
      </c>
      <c r="L899" s="45"/>
      <c r="M899" s="212" t="s">
        <v>19</v>
      </c>
      <c r="N899" s="213" t="s">
        <v>45</v>
      </c>
      <c r="O899" s="85"/>
      <c r="P899" s="214">
        <f>O899*H899</f>
        <v>0</v>
      </c>
      <c r="Q899" s="214">
        <v>0.0022799999999999999</v>
      </c>
      <c r="R899" s="214">
        <f>Q899*H899</f>
        <v>0.0079799999999999992</v>
      </c>
      <c r="S899" s="214">
        <v>0</v>
      </c>
      <c r="T899" s="215">
        <f>S899*H899</f>
        <v>0</v>
      </c>
      <c r="U899" s="39"/>
      <c r="V899" s="39"/>
      <c r="W899" s="39"/>
      <c r="X899" s="39"/>
      <c r="Y899" s="39"/>
      <c r="Z899" s="39"/>
      <c r="AA899" s="39"/>
      <c r="AB899" s="39"/>
      <c r="AC899" s="39"/>
      <c r="AD899" s="39"/>
      <c r="AE899" s="39"/>
      <c r="AR899" s="216" t="s">
        <v>308</v>
      </c>
      <c r="AT899" s="216" t="s">
        <v>147</v>
      </c>
      <c r="AU899" s="216" t="s">
        <v>153</v>
      </c>
      <c r="AY899" s="18" t="s">
        <v>143</v>
      </c>
      <c r="BE899" s="217">
        <f>IF(N899="základní",J899,0)</f>
        <v>0</v>
      </c>
      <c r="BF899" s="217">
        <f>IF(N899="snížená",J899,0)</f>
        <v>0</v>
      </c>
      <c r="BG899" s="217">
        <f>IF(N899="zákl. přenesená",J899,0)</f>
        <v>0</v>
      </c>
      <c r="BH899" s="217">
        <f>IF(N899="sníž. přenesená",J899,0)</f>
        <v>0</v>
      </c>
      <c r="BI899" s="217">
        <f>IF(N899="nulová",J899,0)</f>
        <v>0</v>
      </c>
      <c r="BJ899" s="18" t="s">
        <v>153</v>
      </c>
      <c r="BK899" s="217">
        <f>ROUND(I899*H899,2)</f>
        <v>0</v>
      </c>
      <c r="BL899" s="18" t="s">
        <v>308</v>
      </c>
      <c r="BM899" s="216" t="s">
        <v>778</v>
      </c>
    </row>
    <row r="900" s="2" customFormat="1">
      <c r="A900" s="39"/>
      <c r="B900" s="40"/>
      <c r="C900" s="41"/>
      <c r="D900" s="218" t="s">
        <v>155</v>
      </c>
      <c r="E900" s="41"/>
      <c r="F900" s="219" t="s">
        <v>779</v>
      </c>
      <c r="G900" s="41"/>
      <c r="H900" s="41"/>
      <c r="I900" s="220"/>
      <c r="J900" s="41"/>
      <c r="K900" s="41"/>
      <c r="L900" s="45"/>
      <c r="M900" s="221"/>
      <c r="N900" s="222"/>
      <c r="O900" s="85"/>
      <c r="P900" s="85"/>
      <c r="Q900" s="85"/>
      <c r="R900" s="85"/>
      <c r="S900" s="85"/>
      <c r="T900" s="86"/>
      <c r="U900" s="39"/>
      <c r="V900" s="39"/>
      <c r="W900" s="39"/>
      <c r="X900" s="39"/>
      <c r="Y900" s="39"/>
      <c r="Z900" s="39"/>
      <c r="AA900" s="39"/>
      <c r="AB900" s="39"/>
      <c r="AC900" s="39"/>
      <c r="AD900" s="39"/>
      <c r="AE900" s="39"/>
      <c r="AT900" s="18" t="s">
        <v>155</v>
      </c>
      <c r="AU900" s="18" t="s">
        <v>153</v>
      </c>
    </row>
    <row r="901" s="13" customFormat="1">
      <c r="A901" s="13"/>
      <c r="B901" s="224"/>
      <c r="C901" s="225"/>
      <c r="D901" s="218" t="s">
        <v>159</v>
      </c>
      <c r="E901" s="226" t="s">
        <v>19</v>
      </c>
      <c r="F901" s="227" t="s">
        <v>737</v>
      </c>
      <c r="G901" s="225"/>
      <c r="H901" s="226" t="s">
        <v>19</v>
      </c>
      <c r="I901" s="228"/>
      <c r="J901" s="225"/>
      <c r="K901" s="225"/>
      <c r="L901" s="229"/>
      <c r="M901" s="230"/>
      <c r="N901" s="231"/>
      <c r="O901" s="231"/>
      <c r="P901" s="231"/>
      <c r="Q901" s="231"/>
      <c r="R901" s="231"/>
      <c r="S901" s="231"/>
      <c r="T901" s="232"/>
      <c r="U901" s="13"/>
      <c r="V901" s="13"/>
      <c r="W901" s="13"/>
      <c r="X901" s="13"/>
      <c r="Y901" s="13"/>
      <c r="Z901" s="13"/>
      <c r="AA901" s="13"/>
      <c r="AB901" s="13"/>
      <c r="AC901" s="13"/>
      <c r="AD901" s="13"/>
      <c r="AE901" s="13"/>
      <c r="AT901" s="233" t="s">
        <v>159</v>
      </c>
      <c r="AU901" s="233" t="s">
        <v>153</v>
      </c>
      <c r="AV901" s="13" t="s">
        <v>81</v>
      </c>
      <c r="AW901" s="13" t="s">
        <v>35</v>
      </c>
      <c r="AX901" s="13" t="s">
        <v>73</v>
      </c>
      <c r="AY901" s="233" t="s">
        <v>143</v>
      </c>
    </row>
    <row r="902" s="14" customFormat="1">
      <c r="A902" s="14"/>
      <c r="B902" s="234"/>
      <c r="C902" s="235"/>
      <c r="D902" s="218" t="s">
        <v>159</v>
      </c>
      <c r="E902" s="236" t="s">
        <v>19</v>
      </c>
      <c r="F902" s="237" t="s">
        <v>738</v>
      </c>
      <c r="G902" s="235"/>
      <c r="H902" s="238">
        <v>3.5</v>
      </c>
      <c r="I902" s="239"/>
      <c r="J902" s="235"/>
      <c r="K902" s="235"/>
      <c r="L902" s="240"/>
      <c r="M902" s="241"/>
      <c r="N902" s="242"/>
      <c r="O902" s="242"/>
      <c r="P902" s="242"/>
      <c r="Q902" s="242"/>
      <c r="R902" s="242"/>
      <c r="S902" s="242"/>
      <c r="T902" s="243"/>
      <c r="U902" s="14"/>
      <c r="V902" s="14"/>
      <c r="W902" s="14"/>
      <c r="X902" s="14"/>
      <c r="Y902" s="14"/>
      <c r="Z902" s="14"/>
      <c r="AA902" s="14"/>
      <c r="AB902" s="14"/>
      <c r="AC902" s="14"/>
      <c r="AD902" s="14"/>
      <c r="AE902" s="14"/>
      <c r="AT902" s="244" t="s">
        <v>159</v>
      </c>
      <c r="AU902" s="244" t="s">
        <v>153</v>
      </c>
      <c r="AV902" s="14" t="s">
        <v>153</v>
      </c>
      <c r="AW902" s="14" t="s">
        <v>35</v>
      </c>
      <c r="AX902" s="14" t="s">
        <v>81</v>
      </c>
      <c r="AY902" s="244" t="s">
        <v>143</v>
      </c>
    </row>
    <row r="903" s="2" customFormat="1" ht="24.15" customHeight="1">
      <c r="A903" s="39"/>
      <c r="B903" s="40"/>
      <c r="C903" s="205" t="s">
        <v>780</v>
      </c>
      <c r="D903" s="205" t="s">
        <v>147</v>
      </c>
      <c r="E903" s="206" t="s">
        <v>781</v>
      </c>
      <c r="F903" s="207" t="s">
        <v>782</v>
      </c>
      <c r="G903" s="208" t="s">
        <v>264</v>
      </c>
      <c r="H903" s="209">
        <v>47.700000000000003</v>
      </c>
      <c r="I903" s="210"/>
      <c r="J903" s="211">
        <f>ROUND(I903*H903,2)</f>
        <v>0</v>
      </c>
      <c r="K903" s="207" t="s">
        <v>151</v>
      </c>
      <c r="L903" s="45"/>
      <c r="M903" s="212" t="s">
        <v>19</v>
      </c>
      <c r="N903" s="213" t="s">
        <v>45</v>
      </c>
      <c r="O903" s="85"/>
      <c r="P903" s="214">
        <f>O903*H903</f>
        <v>0</v>
      </c>
      <c r="Q903" s="214">
        <v>0.0016900000000000001</v>
      </c>
      <c r="R903" s="214">
        <f>Q903*H903</f>
        <v>0.080613000000000004</v>
      </c>
      <c r="S903" s="214">
        <v>0</v>
      </c>
      <c r="T903" s="215">
        <f>S903*H903</f>
        <v>0</v>
      </c>
      <c r="U903" s="39"/>
      <c r="V903" s="39"/>
      <c r="W903" s="39"/>
      <c r="X903" s="39"/>
      <c r="Y903" s="39"/>
      <c r="Z903" s="39"/>
      <c r="AA903" s="39"/>
      <c r="AB903" s="39"/>
      <c r="AC903" s="39"/>
      <c r="AD903" s="39"/>
      <c r="AE903" s="39"/>
      <c r="AR903" s="216" t="s">
        <v>308</v>
      </c>
      <c r="AT903" s="216" t="s">
        <v>147</v>
      </c>
      <c r="AU903" s="216" t="s">
        <v>153</v>
      </c>
      <c r="AY903" s="18" t="s">
        <v>143</v>
      </c>
      <c r="BE903" s="217">
        <f>IF(N903="základní",J903,0)</f>
        <v>0</v>
      </c>
      <c r="BF903" s="217">
        <f>IF(N903="snížená",J903,0)</f>
        <v>0</v>
      </c>
      <c r="BG903" s="217">
        <f>IF(N903="zákl. přenesená",J903,0)</f>
        <v>0</v>
      </c>
      <c r="BH903" s="217">
        <f>IF(N903="sníž. přenesená",J903,0)</f>
        <v>0</v>
      </c>
      <c r="BI903" s="217">
        <f>IF(N903="nulová",J903,0)</f>
        <v>0</v>
      </c>
      <c r="BJ903" s="18" t="s">
        <v>153</v>
      </c>
      <c r="BK903" s="217">
        <f>ROUND(I903*H903,2)</f>
        <v>0</v>
      </c>
      <c r="BL903" s="18" t="s">
        <v>308</v>
      </c>
      <c r="BM903" s="216" t="s">
        <v>783</v>
      </c>
    </row>
    <row r="904" s="2" customFormat="1">
      <c r="A904" s="39"/>
      <c r="B904" s="40"/>
      <c r="C904" s="41"/>
      <c r="D904" s="218" t="s">
        <v>155</v>
      </c>
      <c r="E904" s="41"/>
      <c r="F904" s="219" t="s">
        <v>784</v>
      </c>
      <c r="G904" s="41"/>
      <c r="H904" s="41"/>
      <c r="I904" s="220"/>
      <c r="J904" s="41"/>
      <c r="K904" s="41"/>
      <c r="L904" s="45"/>
      <c r="M904" s="221"/>
      <c r="N904" s="222"/>
      <c r="O904" s="85"/>
      <c r="P904" s="85"/>
      <c r="Q904" s="85"/>
      <c r="R904" s="85"/>
      <c r="S904" s="85"/>
      <c r="T904" s="86"/>
      <c r="U904" s="39"/>
      <c r="V904" s="39"/>
      <c r="W904" s="39"/>
      <c r="X904" s="39"/>
      <c r="Y904" s="39"/>
      <c r="Z904" s="39"/>
      <c r="AA904" s="39"/>
      <c r="AB904" s="39"/>
      <c r="AC904" s="39"/>
      <c r="AD904" s="39"/>
      <c r="AE904" s="39"/>
      <c r="AT904" s="18" t="s">
        <v>155</v>
      </c>
      <c r="AU904" s="18" t="s">
        <v>153</v>
      </c>
    </row>
    <row r="905" s="13" customFormat="1">
      <c r="A905" s="13"/>
      <c r="B905" s="224"/>
      <c r="C905" s="225"/>
      <c r="D905" s="218" t="s">
        <v>159</v>
      </c>
      <c r="E905" s="226" t="s">
        <v>19</v>
      </c>
      <c r="F905" s="227" t="s">
        <v>739</v>
      </c>
      <c r="G905" s="225"/>
      <c r="H905" s="226" t="s">
        <v>19</v>
      </c>
      <c r="I905" s="228"/>
      <c r="J905" s="225"/>
      <c r="K905" s="225"/>
      <c r="L905" s="229"/>
      <c r="M905" s="230"/>
      <c r="N905" s="231"/>
      <c r="O905" s="231"/>
      <c r="P905" s="231"/>
      <c r="Q905" s="231"/>
      <c r="R905" s="231"/>
      <c r="S905" s="231"/>
      <c r="T905" s="232"/>
      <c r="U905" s="13"/>
      <c r="V905" s="13"/>
      <c r="W905" s="13"/>
      <c r="X905" s="13"/>
      <c r="Y905" s="13"/>
      <c r="Z905" s="13"/>
      <c r="AA905" s="13"/>
      <c r="AB905" s="13"/>
      <c r="AC905" s="13"/>
      <c r="AD905" s="13"/>
      <c r="AE905" s="13"/>
      <c r="AT905" s="233" t="s">
        <v>159</v>
      </c>
      <c r="AU905" s="233" t="s">
        <v>153</v>
      </c>
      <c r="AV905" s="13" t="s">
        <v>81</v>
      </c>
      <c r="AW905" s="13" t="s">
        <v>35</v>
      </c>
      <c r="AX905" s="13" t="s">
        <v>73</v>
      </c>
      <c r="AY905" s="233" t="s">
        <v>143</v>
      </c>
    </row>
    <row r="906" s="14" customFormat="1">
      <c r="A906" s="14"/>
      <c r="B906" s="234"/>
      <c r="C906" s="235"/>
      <c r="D906" s="218" t="s">
        <v>159</v>
      </c>
      <c r="E906" s="236" t="s">
        <v>19</v>
      </c>
      <c r="F906" s="237" t="s">
        <v>740</v>
      </c>
      <c r="G906" s="235"/>
      <c r="H906" s="238">
        <v>47.700000000000003</v>
      </c>
      <c r="I906" s="239"/>
      <c r="J906" s="235"/>
      <c r="K906" s="235"/>
      <c r="L906" s="240"/>
      <c r="M906" s="241"/>
      <c r="N906" s="242"/>
      <c r="O906" s="242"/>
      <c r="P906" s="242"/>
      <c r="Q906" s="242"/>
      <c r="R906" s="242"/>
      <c r="S906" s="242"/>
      <c r="T906" s="243"/>
      <c r="U906" s="14"/>
      <c r="V906" s="14"/>
      <c r="W906" s="14"/>
      <c r="X906" s="14"/>
      <c r="Y906" s="14"/>
      <c r="Z906" s="14"/>
      <c r="AA906" s="14"/>
      <c r="AB906" s="14"/>
      <c r="AC906" s="14"/>
      <c r="AD906" s="14"/>
      <c r="AE906" s="14"/>
      <c r="AT906" s="244" t="s">
        <v>159</v>
      </c>
      <c r="AU906" s="244" t="s">
        <v>153</v>
      </c>
      <c r="AV906" s="14" t="s">
        <v>153</v>
      </c>
      <c r="AW906" s="14" t="s">
        <v>35</v>
      </c>
      <c r="AX906" s="14" t="s">
        <v>81</v>
      </c>
      <c r="AY906" s="244" t="s">
        <v>143</v>
      </c>
    </row>
    <row r="907" s="2" customFormat="1" ht="24.15" customHeight="1">
      <c r="A907" s="39"/>
      <c r="B907" s="40"/>
      <c r="C907" s="205" t="s">
        <v>785</v>
      </c>
      <c r="D907" s="205" t="s">
        <v>147</v>
      </c>
      <c r="E907" s="206" t="s">
        <v>786</v>
      </c>
      <c r="F907" s="207" t="s">
        <v>787</v>
      </c>
      <c r="G907" s="208" t="s">
        <v>761</v>
      </c>
      <c r="H907" s="209">
        <v>2</v>
      </c>
      <c r="I907" s="210"/>
      <c r="J907" s="211">
        <f>ROUND(I907*H907,2)</f>
        <v>0</v>
      </c>
      <c r="K907" s="207" t="s">
        <v>151</v>
      </c>
      <c r="L907" s="45"/>
      <c r="M907" s="212" t="s">
        <v>19</v>
      </c>
      <c r="N907" s="213" t="s">
        <v>45</v>
      </c>
      <c r="O907" s="85"/>
      <c r="P907" s="214">
        <f>O907*H907</f>
        <v>0</v>
      </c>
      <c r="Q907" s="214">
        <v>0.00025000000000000001</v>
      </c>
      <c r="R907" s="214">
        <f>Q907*H907</f>
        <v>0.00050000000000000001</v>
      </c>
      <c r="S907" s="214">
        <v>0</v>
      </c>
      <c r="T907" s="215">
        <f>S907*H907</f>
        <v>0</v>
      </c>
      <c r="U907" s="39"/>
      <c r="V907" s="39"/>
      <c r="W907" s="39"/>
      <c r="X907" s="39"/>
      <c r="Y907" s="39"/>
      <c r="Z907" s="39"/>
      <c r="AA907" s="39"/>
      <c r="AB907" s="39"/>
      <c r="AC907" s="39"/>
      <c r="AD907" s="39"/>
      <c r="AE907" s="39"/>
      <c r="AR907" s="216" t="s">
        <v>308</v>
      </c>
      <c r="AT907" s="216" t="s">
        <v>147</v>
      </c>
      <c r="AU907" s="216" t="s">
        <v>153</v>
      </c>
      <c r="AY907" s="18" t="s">
        <v>143</v>
      </c>
      <c r="BE907" s="217">
        <f>IF(N907="základní",J907,0)</f>
        <v>0</v>
      </c>
      <c r="BF907" s="217">
        <f>IF(N907="snížená",J907,0)</f>
        <v>0</v>
      </c>
      <c r="BG907" s="217">
        <f>IF(N907="zákl. přenesená",J907,0)</f>
        <v>0</v>
      </c>
      <c r="BH907" s="217">
        <f>IF(N907="sníž. přenesená",J907,0)</f>
        <v>0</v>
      </c>
      <c r="BI907" s="217">
        <f>IF(N907="nulová",J907,0)</f>
        <v>0</v>
      </c>
      <c r="BJ907" s="18" t="s">
        <v>153</v>
      </c>
      <c r="BK907" s="217">
        <f>ROUND(I907*H907,2)</f>
        <v>0</v>
      </c>
      <c r="BL907" s="18" t="s">
        <v>308</v>
      </c>
      <c r="BM907" s="216" t="s">
        <v>788</v>
      </c>
    </row>
    <row r="908" s="2" customFormat="1">
      <c r="A908" s="39"/>
      <c r="B908" s="40"/>
      <c r="C908" s="41"/>
      <c r="D908" s="218" t="s">
        <v>155</v>
      </c>
      <c r="E908" s="41"/>
      <c r="F908" s="219" t="s">
        <v>789</v>
      </c>
      <c r="G908" s="41"/>
      <c r="H908" s="41"/>
      <c r="I908" s="220"/>
      <c r="J908" s="41"/>
      <c r="K908" s="41"/>
      <c r="L908" s="45"/>
      <c r="M908" s="221"/>
      <c r="N908" s="222"/>
      <c r="O908" s="85"/>
      <c r="P908" s="85"/>
      <c r="Q908" s="85"/>
      <c r="R908" s="85"/>
      <c r="S908" s="85"/>
      <c r="T908" s="86"/>
      <c r="U908" s="39"/>
      <c r="V908" s="39"/>
      <c r="W908" s="39"/>
      <c r="X908" s="39"/>
      <c r="Y908" s="39"/>
      <c r="Z908" s="39"/>
      <c r="AA908" s="39"/>
      <c r="AB908" s="39"/>
      <c r="AC908" s="39"/>
      <c r="AD908" s="39"/>
      <c r="AE908" s="39"/>
      <c r="AT908" s="18" t="s">
        <v>155</v>
      </c>
      <c r="AU908" s="18" t="s">
        <v>153</v>
      </c>
    </row>
    <row r="909" s="13" customFormat="1">
      <c r="A909" s="13"/>
      <c r="B909" s="224"/>
      <c r="C909" s="225"/>
      <c r="D909" s="218" t="s">
        <v>159</v>
      </c>
      <c r="E909" s="226" t="s">
        <v>19</v>
      </c>
      <c r="F909" s="227" t="s">
        <v>790</v>
      </c>
      <c r="G909" s="225"/>
      <c r="H909" s="226" t="s">
        <v>19</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159</v>
      </c>
      <c r="AU909" s="233" t="s">
        <v>153</v>
      </c>
      <c r="AV909" s="13" t="s">
        <v>81</v>
      </c>
      <c r="AW909" s="13" t="s">
        <v>35</v>
      </c>
      <c r="AX909" s="13" t="s">
        <v>73</v>
      </c>
      <c r="AY909" s="233" t="s">
        <v>143</v>
      </c>
    </row>
    <row r="910" s="14" customFormat="1">
      <c r="A910" s="14"/>
      <c r="B910" s="234"/>
      <c r="C910" s="235"/>
      <c r="D910" s="218" t="s">
        <v>159</v>
      </c>
      <c r="E910" s="236" t="s">
        <v>19</v>
      </c>
      <c r="F910" s="237" t="s">
        <v>153</v>
      </c>
      <c r="G910" s="235"/>
      <c r="H910" s="238">
        <v>2</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159</v>
      </c>
      <c r="AU910" s="244" t="s">
        <v>153</v>
      </c>
      <c r="AV910" s="14" t="s">
        <v>153</v>
      </c>
      <c r="AW910" s="14" t="s">
        <v>35</v>
      </c>
      <c r="AX910" s="14" t="s">
        <v>81</v>
      </c>
      <c r="AY910" s="244" t="s">
        <v>143</v>
      </c>
    </row>
    <row r="911" s="2" customFormat="1" ht="24.15" customHeight="1">
      <c r="A911" s="39"/>
      <c r="B911" s="40"/>
      <c r="C911" s="205" t="s">
        <v>791</v>
      </c>
      <c r="D911" s="205" t="s">
        <v>147</v>
      </c>
      <c r="E911" s="206" t="s">
        <v>792</v>
      </c>
      <c r="F911" s="207" t="s">
        <v>793</v>
      </c>
      <c r="G911" s="208" t="s">
        <v>761</v>
      </c>
      <c r="H911" s="209">
        <v>4</v>
      </c>
      <c r="I911" s="210"/>
      <c r="J911" s="211">
        <f>ROUND(I911*H911,2)</f>
        <v>0</v>
      </c>
      <c r="K911" s="207" t="s">
        <v>151</v>
      </c>
      <c r="L911" s="45"/>
      <c r="M911" s="212" t="s">
        <v>19</v>
      </c>
      <c r="N911" s="213" t="s">
        <v>45</v>
      </c>
      <c r="O911" s="85"/>
      <c r="P911" s="214">
        <f>O911*H911</f>
        <v>0</v>
      </c>
      <c r="Q911" s="214">
        <v>0.00036000000000000002</v>
      </c>
      <c r="R911" s="214">
        <f>Q911*H911</f>
        <v>0.0014400000000000001</v>
      </c>
      <c r="S911" s="214">
        <v>0</v>
      </c>
      <c r="T911" s="215">
        <f>S911*H911</f>
        <v>0</v>
      </c>
      <c r="U911" s="39"/>
      <c r="V911" s="39"/>
      <c r="W911" s="39"/>
      <c r="X911" s="39"/>
      <c r="Y911" s="39"/>
      <c r="Z911" s="39"/>
      <c r="AA911" s="39"/>
      <c r="AB911" s="39"/>
      <c r="AC911" s="39"/>
      <c r="AD911" s="39"/>
      <c r="AE911" s="39"/>
      <c r="AR911" s="216" t="s">
        <v>308</v>
      </c>
      <c r="AT911" s="216" t="s">
        <v>147</v>
      </c>
      <c r="AU911" s="216" t="s">
        <v>153</v>
      </c>
      <c r="AY911" s="18" t="s">
        <v>143</v>
      </c>
      <c r="BE911" s="217">
        <f>IF(N911="základní",J911,0)</f>
        <v>0</v>
      </c>
      <c r="BF911" s="217">
        <f>IF(N911="snížená",J911,0)</f>
        <v>0</v>
      </c>
      <c r="BG911" s="217">
        <f>IF(N911="zákl. přenesená",J911,0)</f>
        <v>0</v>
      </c>
      <c r="BH911" s="217">
        <f>IF(N911="sníž. přenesená",J911,0)</f>
        <v>0</v>
      </c>
      <c r="BI911" s="217">
        <f>IF(N911="nulová",J911,0)</f>
        <v>0</v>
      </c>
      <c r="BJ911" s="18" t="s">
        <v>153</v>
      </c>
      <c r="BK911" s="217">
        <f>ROUND(I911*H911,2)</f>
        <v>0</v>
      </c>
      <c r="BL911" s="18" t="s">
        <v>308</v>
      </c>
      <c r="BM911" s="216" t="s">
        <v>794</v>
      </c>
    </row>
    <row r="912" s="2" customFormat="1">
      <c r="A912" s="39"/>
      <c r="B912" s="40"/>
      <c r="C912" s="41"/>
      <c r="D912" s="218" t="s">
        <v>155</v>
      </c>
      <c r="E912" s="41"/>
      <c r="F912" s="219" t="s">
        <v>795</v>
      </c>
      <c r="G912" s="41"/>
      <c r="H912" s="41"/>
      <c r="I912" s="220"/>
      <c r="J912" s="41"/>
      <c r="K912" s="41"/>
      <c r="L912" s="45"/>
      <c r="M912" s="221"/>
      <c r="N912" s="222"/>
      <c r="O912" s="85"/>
      <c r="P912" s="85"/>
      <c r="Q912" s="85"/>
      <c r="R912" s="85"/>
      <c r="S912" s="85"/>
      <c r="T912" s="86"/>
      <c r="U912" s="39"/>
      <c r="V912" s="39"/>
      <c r="W912" s="39"/>
      <c r="X912" s="39"/>
      <c r="Y912" s="39"/>
      <c r="Z912" s="39"/>
      <c r="AA912" s="39"/>
      <c r="AB912" s="39"/>
      <c r="AC912" s="39"/>
      <c r="AD912" s="39"/>
      <c r="AE912" s="39"/>
      <c r="AT912" s="18" t="s">
        <v>155</v>
      </c>
      <c r="AU912" s="18" t="s">
        <v>153</v>
      </c>
    </row>
    <row r="913" s="2" customFormat="1" ht="24.15" customHeight="1">
      <c r="A913" s="39"/>
      <c r="B913" s="40"/>
      <c r="C913" s="205" t="s">
        <v>796</v>
      </c>
      <c r="D913" s="205" t="s">
        <v>147</v>
      </c>
      <c r="E913" s="206" t="s">
        <v>797</v>
      </c>
      <c r="F913" s="207" t="s">
        <v>798</v>
      </c>
      <c r="G913" s="208" t="s">
        <v>264</v>
      </c>
      <c r="H913" s="209">
        <v>2.6000000000000001</v>
      </c>
      <c r="I913" s="210"/>
      <c r="J913" s="211">
        <f>ROUND(I913*H913,2)</f>
        <v>0</v>
      </c>
      <c r="K913" s="207" t="s">
        <v>151</v>
      </c>
      <c r="L913" s="45"/>
      <c r="M913" s="212" t="s">
        <v>19</v>
      </c>
      <c r="N913" s="213" t="s">
        <v>45</v>
      </c>
      <c r="O913" s="85"/>
      <c r="P913" s="214">
        <f>O913*H913</f>
        <v>0</v>
      </c>
      <c r="Q913" s="214">
        <v>0.00191</v>
      </c>
      <c r="R913" s="214">
        <f>Q913*H913</f>
        <v>0.0049659999999999999</v>
      </c>
      <c r="S913" s="214">
        <v>0</v>
      </c>
      <c r="T913" s="215">
        <f>S913*H913</f>
        <v>0</v>
      </c>
      <c r="U913" s="39"/>
      <c r="V913" s="39"/>
      <c r="W913" s="39"/>
      <c r="X913" s="39"/>
      <c r="Y913" s="39"/>
      <c r="Z913" s="39"/>
      <c r="AA913" s="39"/>
      <c r="AB913" s="39"/>
      <c r="AC913" s="39"/>
      <c r="AD913" s="39"/>
      <c r="AE913" s="39"/>
      <c r="AR913" s="216" t="s">
        <v>308</v>
      </c>
      <c r="AT913" s="216" t="s">
        <v>147</v>
      </c>
      <c r="AU913" s="216" t="s">
        <v>153</v>
      </c>
      <c r="AY913" s="18" t="s">
        <v>143</v>
      </c>
      <c r="BE913" s="217">
        <f>IF(N913="základní",J913,0)</f>
        <v>0</v>
      </c>
      <c r="BF913" s="217">
        <f>IF(N913="snížená",J913,0)</f>
        <v>0</v>
      </c>
      <c r="BG913" s="217">
        <f>IF(N913="zákl. přenesená",J913,0)</f>
        <v>0</v>
      </c>
      <c r="BH913" s="217">
        <f>IF(N913="sníž. přenesená",J913,0)</f>
        <v>0</v>
      </c>
      <c r="BI913" s="217">
        <f>IF(N913="nulová",J913,0)</f>
        <v>0</v>
      </c>
      <c r="BJ913" s="18" t="s">
        <v>153</v>
      </c>
      <c r="BK913" s="217">
        <f>ROUND(I913*H913,2)</f>
        <v>0</v>
      </c>
      <c r="BL913" s="18" t="s">
        <v>308</v>
      </c>
      <c r="BM913" s="216" t="s">
        <v>799</v>
      </c>
    </row>
    <row r="914" s="2" customFormat="1">
      <c r="A914" s="39"/>
      <c r="B914" s="40"/>
      <c r="C914" s="41"/>
      <c r="D914" s="218" t="s">
        <v>155</v>
      </c>
      <c r="E914" s="41"/>
      <c r="F914" s="219" t="s">
        <v>800</v>
      </c>
      <c r="G914" s="41"/>
      <c r="H914" s="41"/>
      <c r="I914" s="220"/>
      <c r="J914" s="41"/>
      <c r="K914" s="41"/>
      <c r="L914" s="45"/>
      <c r="M914" s="221"/>
      <c r="N914" s="222"/>
      <c r="O914" s="85"/>
      <c r="P914" s="85"/>
      <c r="Q914" s="85"/>
      <c r="R914" s="85"/>
      <c r="S914" s="85"/>
      <c r="T914" s="86"/>
      <c r="U914" s="39"/>
      <c r="V914" s="39"/>
      <c r="W914" s="39"/>
      <c r="X914" s="39"/>
      <c r="Y914" s="39"/>
      <c r="Z914" s="39"/>
      <c r="AA914" s="39"/>
      <c r="AB914" s="39"/>
      <c r="AC914" s="39"/>
      <c r="AD914" s="39"/>
      <c r="AE914" s="39"/>
      <c r="AT914" s="18" t="s">
        <v>155</v>
      </c>
      <c r="AU914" s="18" t="s">
        <v>153</v>
      </c>
    </row>
    <row r="915" s="13" customFormat="1">
      <c r="A915" s="13"/>
      <c r="B915" s="224"/>
      <c r="C915" s="225"/>
      <c r="D915" s="218" t="s">
        <v>159</v>
      </c>
      <c r="E915" s="226" t="s">
        <v>19</v>
      </c>
      <c r="F915" s="227" t="s">
        <v>801</v>
      </c>
      <c r="G915" s="225"/>
      <c r="H915" s="226" t="s">
        <v>19</v>
      </c>
      <c r="I915" s="228"/>
      <c r="J915" s="225"/>
      <c r="K915" s="225"/>
      <c r="L915" s="229"/>
      <c r="M915" s="230"/>
      <c r="N915" s="231"/>
      <c r="O915" s="231"/>
      <c r="P915" s="231"/>
      <c r="Q915" s="231"/>
      <c r="R915" s="231"/>
      <c r="S915" s="231"/>
      <c r="T915" s="232"/>
      <c r="U915" s="13"/>
      <c r="V915" s="13"/>
      <c r="W915" s="13"/>
      <c r="X915" s="13"/>
      <c r="Y915" s="13"/>
      <c r="Z915" s="13"/>
      <c r="AA915" s="13"/>
      <c r="AB915" s="13"/>
      <c r="AC915" s="13"/>
      <c r="AD915" s="13"/>
      <c r="AE915" s="13"/>
      <c r="AT915" s="233" t="s">
        <v>159</v>
      </c>
      <c r="AU915" s="233" t="s">
        <v>153</v>
      </c>
      <c r="AV915" s="13" t="s">
        <v>81</v>
      </c>
      <c r="AW915" s="13" t="s">
        <v>35</v>
      </c>
      <c r="AX915" s="13" t="s">
        <v>73</v>
      </c>
      <c r="AY915" s="233" t="s">
        <v>143</v>
      </c>
    </row>
    <row r="916" s="14" customFormat="1">
      <c r="A916" s="14"/>
      <c r="B916" s="234"/>
      <c r="C916" s="235"/>
      <c r="D916" s="218" t="s">
        <v>159</v>
      </c>
      <c r="E916" s="236" t="s">
        <v>19</v>
      </c>
      <c r="F916" s="237" t="s">
        <v>802</v>
      </c>
      <c r="G916" s="235"/>
      <c r="H916" s="238">
        <v>2.6000000000000001</v>
      </c>
      <c r="I916" s="239"/>
      <c r="J916" s="235"/>
      <c r="K916" s="235"/>
      <c r="L916" s="240"/>
      <c r="M916" s="241"/>
      <c r="N916" s="242"/>
      <c r="O916" s="242"/>
      <c r="P916" s="242"/>
      <c r="Q916" s="242"/>
      <c r="R916" s="242"/>
      <c r="S916" s="242"/>
      <c r="T916" s="243"/>
      <c r="U916" s="14"/>
      <c r="V916" s="14"/>
      <c r="W916" s="14"/>
      <c r="X916" s="14"/>
      <c r="Y916" s="14"/>
      <c r="Z916" s="14"/>
      <c r="AA916" s="14"/>
      <c r="AB916" s="14"/>
      <c r="AC916" s="14"/>
      <c r="AD916" s="14"/>
      <c r="AE916" s="14"/>
      <c r="AT916" s="244" t="s">
        <v>159</v>
      </c>
      <c r="AU916" s="244" t="s">
        <v>153</v>
      </c>
      <c r="AV916" s="14" t="s">
        <v>153</v>
      </c>
      <c r="AW916" s="14" t="s">
        <v>35</v>
      </c>
      <c r="AX916" s="14" t="s">
        <v>81</v>
      </c>
      <c r="AY916" s="244" t="s">
        <v>143</v>
      </c>
    </row>
    <row r="917" s="2" customFormat="1" ht="24.15" customHeight="1">
      <c r="A917" s="39"/>
      <c r="B917" s="40"/>
      <c r="C917" s="205" t="s">
        <v>521</v>
      </c>
      <c r="D917" s="205" t="s">
        <v>147</v>
      </c>
      <c r="E917" s="206" t="s">
        <v>803</v>
      </c>
      <c r="F917" s="207" t="s">
        <v>804</v>
      </c>
      <c r="G917" s="208" t="s">
        <v>264</v>
      </c>
      <c r="H917" s="209">
        <v>28.300000000000001</v>
      </c>
      <c r="I917" s="210"/>
      <c r="J917" s="211">
        <f>ROUND(I917*H917,2)</f>
        <v>0</v>
      </c>
      <c r="K917" s="207" t="s">
        <v>151</v>
      </c>
      <c r="L917" s="45"/>
      <c r="M917" s="212" t="s">
        <v>19</v>
      </c>
      <c r="N917" s="213" t="s">
        <v>45</v>
      </c>
      <c r="O917" s="85"/>
      <c r="P917" s="214">
        <f>O917*H917</f>
        <v>0</v>
      </c>
      <c r="Q917" s="214">
        <v>0.0020999999999999999</v>
      </c>
      <c r="R917" s="214">
        <f>Q917*H917</f>
        <v>0.059429999999999997</v>
      </c>
      <c r="S917" s="214">
        <v>0</v>
      </c>
      <c r="T917" s="215">
        <f>S917*H917</f>
        <v>0</v>
      </c>
      <c r="U917" s="39"/>
      <c r="V917" s="39"/>
      <c r="W917" s="39"/>
      <c r="X917" s="39"/>
      <c r="Y917" s="39"/>
      <c r="Z917" s="39"/>
      <c r="AA917" s="39"/>
      <c r="AB917" s="39"/>
      <c r="AC917" s="39"/>
      <c r="AD917" s="39"/>
      <c r="AE917" s="39"/>
      <c r="AR917" s="216" t="s">
        <v>308</v>
      </c>
      <c r="AT917" s="216" t="s">
        <v>147</v>
      </c>
      <c r="AU917" s="216" t="s">
        <v>153</v>
      </c>
      <c r="AY917" s="18" t="s">
        <v>143</v>
      </c>
      <c r="BE917" s="217">
        <f>IF(N917="základní",J917,0)</f>
        <v>0</v>
      </c>
      <c r="BF917" s="217">
        <f>IF(N917="snížená",J917,0)</f>
        <v>0</v>
      </c>
      <c r="BG917" s="217">
        <f>IF(N917="zákl. přenesená",J917,0)</f>
        <v>0</v>
      </c>
      <c r="BH917" s="217">
        <f>IF(N917="sníž. přenesená",J917,0)</f>
        <v>0</v>
      </c>
      <c r="BI917" s="217">
        <f>IF(N917="nulová",J917,0)</f>
        <v>0</v>
      </c>
      <c r="BJ917" s="18" t="s">
        <v>153</v>
      </c>
      <c r="BK917" s="217">
        <f>ROUND(I917*H917,2)</f>
        <v>0</v>
      </c>
      <c r="BL917" s="18" t="s">
        <v>308</v>
      </c>
      <c r="BM917" s="216" t="s">
        <v>805</v>
      </c>
    </row>
    <row r="918" s="2" customFormat="1">
      <c r="A918" s="39"/>
      <c r="B918" s="40"/>
      <c r="C918" s="41"/>
      <c r="D918" s="218" t="s">
        <v>155</v>
      </c>
      <c r="E918" s="41"/>
      <c r="F918" s="219" t="s">
        <v>806</v>
      </c>
      <c r="G918" s="41"/>
      <c r="H918" s="41"/>
      <c r="I918" s="220"/>
      <c r="J918" s="41"/>
      <c r="K918" s="41"/>
      <c r="L918" s="45"/>
      <c r="M918" s="221"/>
      <c r="N918" s="222"/>
      <c r="O918" s="85"/>
      <c r="P918" s="85"/>
      <c r="Q918" s="85"/>
      <c r="R918" s="85"/>
      <c r="S918" s="85"/>
      <c r="T918" s="86"/>
      <c r="U918" s="39"/>
      <c r="V918" s="39"/>
      <c r="W918" s="39"/>
      <c r="X918" s="39"/>
      <c r="Y918" s="39"/>
      <c r="Z918" s="39"/>
      <c r="AA918" s="39"/>
      <c r="AB918" s="39"/>
      <c r="AC918" s="39"/>
      <c r="AD918" s="39"/>
      <c r="AE918" s="39"/>
      <c r="AT918" s="18" t="s">
        <v>155</v>
      </c>
      <c r="AU918" s="18" t="s">
        <v>153</v>
      </c>
    </row>
    <row r="919" s="13" customFormat="1">
      <c r="A919" s="13"/>
      <c r="B919" s="224"/>
      <c r="C919" s="225"/>
      <c r="D919" s="218" t="s">
        <v>159</v>
      </c>
      <c r="E919" s="226" t="s">
        <v>19</v>
      </c>
      <c r="F919" s="227" t="s">
        <v>807</v>
      </c>
      <c r="G919" s="225"/>
      <c r="H919" s="226" t="s">
        <v>19</v>
      </c>
      <c r="I919" s="228"/>
      <c r="J919" s="225"/>
      <c r="K919" s="225"/>
      <c r="L919" s="229"/>
      <c r="M919" s="230"/>
      <c r="N919" s="231"/>
      <c r="O919" s="231"/>
      <c r="P919" s="231"/>
      <c r="Q919" s="231"/>
      <c r="R919" s="231"/>
      <c r="S919" s="231"/>
      <c r="T919" s="232"/>
      <c r="U919" s="13"/>
      <c r="V919" s="13"/>
      <c r="W919" s="13"/>
      <c r="X919" s="13"/>
      <c r="Y919" s="13"/>
      <c r="Z919" s="13"/>
      <c r="AA919" s="13"/>
      <c r="AB919" s="13"/>
      <c r="AC919" s="13"/>
      <c r="AD919" s="13"/>
      <c r="AE919" s="13"/>
      <c r="AT919" s="233" t="s">
        <v>159</v>
      </c>
      <c r="AU919" s="233" t="s">
        <v>153</v>
      </c>
      <c r="AV919" s="13" t="s">
        <v>81</v>
      </c>
      <c r="AW919" s="13" t="s">
        <v>35</v>
      </c>
      <c r="AX919" s="13" t="s">
        <v>73</v>
      </c>
      <c r="AY919" s="233" t="s">
        <v>143</v>
      </c>
    </row>
    <row r="920" s="14" customFormat="1">
      <c r="A920" s="14"/>
      <c r="B920" s="234"/>
      <c r="C920" s="235"/>
      <c r="D920" s="218" t="s">
        <v>159</v>
      </c>
      <c r="E920" s="236" t="s">
        <v>19</v>
      </c>
      <c r="F920" s="237" t="s">
        <v>808</v>
      </c>
      <c r="G920" s="235"/>
      <c r="H920" s="238">
        <v>28.300000000000001</v>
      </c>
      <c r="I920" s="239"/>
      <c r="J920" s="235"/>
      <c r="K920" s="235"/>
      <c r="L920" s="240"/>
      <c r="M920" s="241"/>
      <c r="N920" s="242"/>
      <c r="O920" s="242"/>
      <c r="P920" s="242"/>
      <c r="Q920" s="242"/>
      <c r="R920" s="242"/>
      <c r="S920" s="242"/>
      <c r="T920" s="243"/>
      <c r="U920" s="14"/>
      <c r="V920" s="14"/>
      <c r="W920" s="14"/>
      <c r="X920" s="14"/>
      <c r="Y920" s="14"/>
      <c r="Z920" s="14"/>
      <c r="AA920" s="14"/>
      <c r="AB920" s="14"/>
      <c r="AC920" s="14"/>
      <c r="AD920" s="14"/>
      <c r="AE920" s="14"/>
      <c r="AT920" s="244" t="s">
        <v>159</v>
      </c>
      <c r="AU920" s="244" t="s">
        <v>153</v>
      </c>
      <c r="AV920" s="14" t="s">
        <v>153</v>
      </c>
      <c r="AW920" s="14" t="s">
        <v>35</v>
      </c>
      <c r="AX920" s="14" t="s">
        <v>81</v>
      </c>
      <c r="AY920" s="244" t="s">
        <v>143</v>
      </c>
    </row>
    <row r="921" s="2" customFormat="1" ht="24.15" customHeight="1">
      <c r="A921" s="39"/>
      <c r="B921" s="40"/>
      <c r="C921" s="205" t="s">
        <v>809</v>
      </c>
      <c r="D921" s="205" t="s">
        <v>147</v>
      </c>
      <c r="E921" s="206" t="s">
        <v>810</v>
      </c>
      <c r="F921" s="207" t="s">
        <v>811</v>
      </c>
      <c r="G921" s="208" t="s">
        <v>628</v>
      </c>
      <c r="H921" s="266"/>
      <c r="I921" s="210"/>
      <c r="J921" s="211">
        <f>ROUND(I921*H921,2)</f>
        <v>0</v>
      </c>
      <c r="K921" s="207" t="s">
        <v>151</v>
      </c>
      <c r="L921" s="45"/>
      <c r="M921" s="212" t="s">
        <v>19</v>
      </c>
      <c r="N921" s="213" t="s">
        <v>45</v>
      </c>
      <c r="O921" s="85"/>
      <c r="P921" s="214">
        <f>O921*H921</f>
        <v>0</v>
      </c>
      <c r="Q921" s="214">
        <v>0</v>
      </c>
      <c r="R921" s="214">
        <f>Q921*H921</f>
        <v>0</v>
      </c>
      <c r="S921" s="214">
        <v>0</v>
      </c>
      <c r="T921" s="215">
        <f>S921*H921</f>
        <v>0</v>
      </c>
      <c r="U921" s="39"/>
      <c r="V921" s="39"/>
      <c r="W921" s="39"/>
      <c r="X921" s="39"/>
      <c r="Y921" s="39"/>
      <c r="Z921" s="39"/>
      <c r="AA921" s="39"/>
      <c r="AB921" s="39"/>
      <c r="AC921" s="39"/>
      <c r="AD921" s="39"/>
      <c r="AE921" s="39"/>
      <c r="AR921" s="216" t="s">
        <v>308</v>
      </c>
      <c r="AT921" s="216" t="s">
        <v>147</v>
      </c>
      <c r="AU921" s="216" t="s">
        <v>153</v>
      </c>
      <c r="AY921" s="18" t="s">
        <v>143</v>
      </c>
      <c r="BE921" s="217">
        <f>IF(N921="základní",J921,0)</f>
        <v>0</v>
      </c>
      <c r="BF921" s="217">
        <f>IF(N921="snížená",J921,0)</f>
        <v>0</v>
      </c>
      <c r="BG921" s="217">
        <f>IF(N921="zákl. přenesená",J921,0)</f>
        <v>0</v>
      </c>
      <c r="BH921" s="217">
        <f>IF(N921="sníž. přenesená",J921,0)</f>
        <v>0</v>
      </c>
      <c r="BI921" s="217">
        <f>IF(N921="nulová",J921,0)</f>
        <v>0</v>
      </c>
      <c r="BJ921" s="18" t="s">
        <v>153</v>
      </c>
      <c r="BK921" s="217">
        <f>ROUND(I921*H921,2)</f>
        <v>0</v>
      </c>
      <c r="BL921" s="18" t="s">
        <v>308</v>
      </c>
      <c r="BM921" s="216" t="s">
        <v>812</v>
      </c>
    </row>
    <row r="922" s="2" customFormat="1">
      <c r="A922" s="39"/>
      <c r="B922" s="40"/>
      <c r="C922" s="41"/>
      <c r="D922" s="218" t="s">
        <v>155</v>
      </c>
      <c r="E922" s="41"/>
      <c r="F922" s="219" t="s">
        <v>813</v>
      </c>
      <c r="G922" s="41"/>
      <c r="H922" s="41"/>
      <c r="I922" s="220"/>
      <c r="J922" s="41"/>
      <c r="K922" s="41"/>
      <c r="L922" s="45"/>
      <c r="M922" s="221"/>
      <c r="N922" s="222"/>
      <c r="O922" s="85"/>
      <c r="P922" s="85"/>
      <c r="Q922" s="85"/>
      <c r="R922" s="85"/>
      <c r="S922" s="85"/>
      <c r="T922" s="86"/>
      <c r="U922" s="39"/>
      <c r="V922" s="39"/>
      <c r="W922" s="39"/>
      <c r="X922" s="39"/>
      <c r="Y922" s="39"/>
      <c r="Z922" s="39"/>
      <c r="AA922" s="39"/>
      <c r="AB922" s="39"/>
      <c r="AC922" s="39"/>
      <c r="AD922" s="39"/>
      <c r="AE922" s="39"/>
      <c r="AT922" s="18" t="s">
        <v>155</v>
      </c>
      <c r="AU922" s="18" t="s">
        <v>153</v>
      </c>
    </row>
    <row r="923" s="2" customFormat="1">
      <c r="A923" s="39"/>
      <c r="B923" s="40"/>
      <c r="C923" s="41"/>
      <c r="D923" s="218" t="s">
        <v>157</v>
      </c>
      <c r="E923" s="41"/>
      <c r="F923" s="223" t="s">
        <v>814</v>
      </c>
      <c r="G923" s="41"/>
      <c r="H923" s="41"/>
      <c r="I923" s="220"/>
      <c r="J923" s="41"/>
      <c r="K923" s="41"/>
      <c r="L923" s="45"/>
      <c r="M923" s="221"/>
      <c r="N923" s="222"/>
      <c r="O923" s="85"/>
      <c r="P923" s="85"/>
      <c r="Q923" s="85"/>
      <c r="R923" s="85"/>
      <c r="S923" s="85"/>
      <c r="T923" s="86"/>
      <c r="U923" s="39"/>
      <c r="V923" s="39"/>
      <c r="W923" s="39"/>
      <c r="X923" s="39"/>
      <c r="Y923" s="39"/>
      <c r="Z923" s="39"/>
      <c r="AA923" s="39"/>
      <c r="AB923" s="39"/>
      <c r="AC923" s="39"/>
      <c r="AD923" s="39"/>
      <c r="AE923" s="39"/>
      <c r="AT923" s="18" t="s">
        <v>157</v>
      </c>
      <c r="AU923" s="18" t="s">
        <v>153</v>
      </c>
    </row>
    <row r="924" s="12" customFormat="1" ht="22.8" customHeight="1">
      <c r="A924" s="12"/>
      <c r="B924" s="189"/>
      <c r="C924" s="190"/>
      <c r="D924" s="191" t="s">
        <v>72</v>
      </c>
      <c r="E924" s="203" t="s">
        <v>815</v>
      </c>
      <c r="F924" s="203" t="s">
        <v>816</v>
      </c>
      <c r="G924" s="190"/>
      <c r="H924" s="190"/>
      <c r="I924" s="193"/>
      <c r="J924" s="204">
        <f>BK924</f>
        <v>0</v>
      </c>
      <c r="K924" s="190"/>
      <c r="L924" s="195"/>
      <c r="M924" s="196"/>
      <c r="N924" s="197"/>
      <c r="O924" s="197"/>
      <c r="P924" s="198">
        <f>SUM(P925:P953)</f>
        <v>0</v>
      </c>
      <c r="Q924" s="197"/>
      <c r="R924" s="198">
        <f>SUM(R925:R953)</f>
        <v>0.22692400000000002</v>
      </c>
      <c r="S924" s="197"/>
      <c r="T924" s="199">
        <f>SUM(T925:T953)</f>
        <v>0</v>
      </c>
      <c r="U924" s="12"/>
      <c r="V924" s="12"/>
      <c r="W924" s="12"/>
      <c r="X924" s="12"/>
      <c r="Y924" s="12"/>
      <c r="Z924" s="12"/>
      <c r="AA924" s="12"/>
      <c r="AB924" s="12"/>
      <c r="AC924" s="12"/>
      <c r="AD924" s="12"/>
      <c r="AE924" s="12"/>
      <c r="AR924" s="200" t="s">
        <v>153</v>
      </c>
      <c r="AT924" s="201" t="s">
        <v>72</v>
      </c>
      <c r="AU924" s="201" t="s">
        <v>81</v>
      </c>
      <c r="AY924" s="200" t="s">
        <v>143</v>
      </c>
      <c r="BK924" s="202">
        <f>SUM(BK925:BK953)</f>
        <v>0</v>
      </c>
    </row>
    <row r="925" s="2" customFormat="1" ht="24.15" customHeight="1">
      <c r="A925" s="39"/>
      <c r="B925" s="40"/>
      <c r="C925" s="205" t="s">
        <v>817</v>
      </c>
      <c r="D925" s="205" t="s">
        <v>147</v>
      </c>
      <c r="E925" s="206" t="s">
        <v>818</v>
      </c>
      <c r="F925" s="207" t="s">
        <v>819</v>
      </c>
      <c r="G925" s="208" t="s">
        <v>761</v>
      </c>
      <c r="H925" s="209">
        <v>14</v>
      </c>
      <c r="I925" s="210"/>
      <c r="J925" s="211">
        <f>ROUND(I925*H925,2)</f>
        <v>0</v>
      </c>
      <c r="K925" s="207" t="s">
        <v>151</v>
      </c>
      <c r="L925" s="45"/>
      <c r="M925" s="212" t="s">
        <v>19</v>
      </c>
      <c r="N925" s="213" t="s">
        <v>45</v>
      </c>
      <c r="O925" s="85"/>
      <c r="P925" s="214">
        <f>O925*H925</f>
        <v>0</v>
      </c>
      <c r="Q925" s="214">
        <v>0.00027</v>
      </c>
      <c r="R925" s="214">
        <f>Q925*H925</f>
        <v>0.0037799999999999999</v>
      </c>
      <c r="S925" s="214">
        <v>0</v>
      </c>
      <c r="T925" s="215">
        <f>S925*H925</f>
        <v>0</v>
      </c>
      <c r="U925" s="39"/>
      <c r="V925" s="39"/>
      <c r="W925" s="39"/>
      <c r="X925" s="39"/>
      <c r="Y925" s="39"/>
      <c r="Z925" s="39"/>
      <c r="AA925" s="39"/>
      <c r="AB925" s="39"/>
      <c r="AC925" s="39"/>
      <c r="AD925" s="39"/>
      <c r="AE925" s="39"/>
      <c r="AR925" s="216" t="s">
        <v>308</v>
      </c>
      <c r="AT925" s="216" t="s">
        <v>147</v>
      </c>
      <c r="AU925" s="216" t="s">
        <v>153</v>
      </c>
      <c r="AY925" s="18" t="s">
        <v>143</v>
      </c>
      <c r="BE925" s="217">
        <f>IF(N925="základní",J925,0)</f>
        <v>0</v>
      </c>
      <c r="BF925" s="217">
        <f>IF(N925="snížená",J925,0)</f>
        <v>0</v>
      </c>
      <c r="BG925" s="217">
        <f>IF(N925="zákl. přenesená",J925,0)</f>
        <v>0</v>
      </c>
      <c r="BH925" s="217">
        <f>IF(N925="sníž. přenesená",J925,0)</f>
        <v>0</v>
      </c>
      <c r="BI925" s="217">
        <f>IF(N925="nulová",J925,0)</f>
        <v>0</v>
      </c>
      <c r="BJ925" s="18" t="s">
        <v>153</v>
      </c>
      <c r="BK925" s="217">
        <f>ROUND(I925*H925,2)</f>
        <v>0</v>
      </c>
      <c r="BL925" s="18" t="s">
        <v>308</v>
      </c>
      <c r="BM925" s="216" t="s">
        <v>820</v>
      </c>
    </row>
    <row r="926" s="2" customFormat="1">
      <c r="A926" s="39"/>
      <c r="B926" s="40"/>
      <c r="C926" s="41"/>
      <c r="D926" s="218" t="s">
        <v>155</v>
      </c>
      <c r="E926" s="41"/>
      <c r="F926" s="219" t="s">
        <v>821</v>
      </c>
      <c r="G926" s="41"/>
      <c r="H926" s="41"/>
      <c r="I926" s="220"/>
      <c r="J926" s="41"/>
      <c r="K926" s="41"/>
      <c r="L926" s="45"/>
      <c r="M926" s="221"/>
      <c r="N926" s="222"/>
      <c r="O926" s="85"/>
      <c r="P926" s="85"/>
      <c r="Q926" s="85"/>
      <c r="R926" s="85"/>
      <c r="S926" s="85"/>
      <c r="T926" s="86"/>
      <c r="U926" s="39"/>
      <c r="V926" s="39"/>
      <c r="W926" s="39"/>
      <c r="X926" s="39"/>
      <c r="Y926" s="39"/>
      <c r="Z926" s="39"/>
      <c r="AA926" s="39"/>
      <c r="AB926" s="39"/>
      <c r="AC926" s="39"/>
      <c r="AD926" s="39"/>
      <c r="AE926" s="39"/>
      <c r="AT926" s="18" t="s">
        <v>155</v>
      </c>
      <c r="AU926" s="18" t="s">
        <v>153</v>
      </c>
    </row>
    <row r="927" s="2" customFormat="1">
      <c r="A927" s="39"/>
      <c r="B927" s="40"/>
      <c r="C927" s="41"/>
      <c r="D927" s="218" t="s">
        <v>157</v>
      </c>
      <c r="E927" s="41"/>
      <c r="F927" s="223" t="s">
        <v>822</v>
      </c>
      <c r="G927" s="41"/>
      <c r="H927" s="41"/>
      <c r="I927" s="220"/>
      <c r="J927" s="41"/>
      <c r="K927" s="41"/>
      <c r="L927" s="45"/>
      <c r="M927" s="221"/>
      <c r="N927" s="222"/>
      <c r="O927" s="85"/>
      <c r="P927" s="85"/>
      <c r="Q927" s="85"/>
      <c r="R927" s="85"/>
      <c r="S927" s="85"/>
      <c r="T927" s="86"/>
      <c r="U927" s="39"/>
      <c r="V927" s="39"/>
      <c r="W927" s="39"/>
      <c r="X927" s="39"/>
      <c r="Y927" s="39"/>
      <c r="Z927" s="39"/>
      <c r="AA927" s="39"/>
      <c r="AB927" s="39"/>
      <c r="AC927" s="39"/>
      <c r="AD927" s="39"/>
      <c r="AE927" s="39"/>
      <c r="AT927" s="18" t="s">
        <v>157</v>
      </c>
      <c r="AU927" s="18" t="s">
        <v>153</v>
      </c>
    </row>
    <row r="928" s="13" customFormat="1">
      <c r="A928" s="13"/>
      <c r="B928" s="224"/>
      <c r="C928" s="225"/>
      <c r="D928" s="218" t="s">
        <v>159</v>
      </c>
      <c r="E928" s="226" t="s">
        <v>19</v>
      </c>
      <c r="F928" s="227" t="s">
        <v>823</v>
      </c>
      <c r="G928" s="225"/>
      <c r="H928" s="226" t="s">
        <v>19</v>
      </c>
      <c r="I928" s="228"/>
      <c r="J928" s="225"/>
      <c r="K928" s="225"/>
      <c r="L928" s="229"/>
      <c r="M928" s="230"/>
      <c r="N928" s="231"/>
      <c r="O928" s="231"/>
      <c r="P928" s="231"/>
      <c r="Q928" s="231"/>
      <c r="R928" s="231"/>
      <c r="S928" s="231"/>
      <c r="T928" s="232"/>
      <c r="U928" s="13"/>
      <c r="V928" s="13"/>
      <c r="W928" s="13"/>
      <c r="X928" s="13"/>
      <c r="Y928" s="13"/>
      <c r="Z928" s="13"/>
      <c r="AA928" s="13"/>
      <c r="AB928" s="13"/>
      <c r="AC928" s="13"/>
      <c r="AD928" s="13"/>
      <c r="AE928" s="13"/>
      <c r="AT928" s="233" t="s">
        <v>159</v>
      </c>
      <c r="AU928" s="233" t="s">
        <v>153</v>
      </c>
      <c r="AV928" s="13" t="s">
        <v>81</v>
      </c>
      <c r="AW928" s="13" t="s">
        <v>35</v>
      </c>
      <c r="AX928" s="13" t="s">
        <v>73</v>
      </c>
      <c r="AY928" s="233" t="s">
        <v>143</v>
      </c>
    </row>
    <row r="929" s="14" customFormat="1">
      <c r="A929" s="14"/>
      <c r="B929" s="234"/>
      <c r="C929" s="235"/>
      <c r="D929" s="218" t="s">
        <v>159</v>
      </c>
      <c r="E929" s="236" t="s">
        <v>19</v>
      </c>
      <c r="F929" s="237" t="s">
        <v>299</v>
      </c>
      <c r="G929" s="235"/>
      <c r="H929" s="238">
        <v>14</v>
      </c>
      <c r="I929" s="239"/>
      <c r="J929" s="235"/>
      <c r="K929" s="235"/>
      <c r="L929" s="240"/>
      <c r="M929" s="241"/>
      <c r="N929" s="242"/>
      <c r="O929" s="242"/>
      <c r="P929" s="242"/>
      <c r="Q929" s="242"/>
      <c r="R929" s="242"/>
      <c r="S929" s="242"/>
      <c r="T929" s="243"/>
      <c r="U929" s="14"/>
      <c r="V929" s="14"/>
      <c r="W929" s="14"/>
      <c r="X929" s="14"/>
      <c r="Y929" s="14"/>
      <c r="Z929" s="14"/>
      <c r="AA929" s="14"/>
      <c r="AB929" s="14"/>
      <c r="AC929" s="14"/>
      <c r="AD929" s="14"/>
      <c r="AE929" s="14"/>
      <c r="AT929" s="244" t="s">
        <v>159</v>
      </c>
      <c r="AU929" s="244" t="s">
        <v>153</v>
      </c>
      <c r="AV929" s="14" t="s">
        <v>153</v>
      </c>
      <c r="AW929" s="14" t="s">
        <v>35</v>
      </c>
      <c r="AX929" s="14" t="s">
        <v>81</v>
      </c>
      <c r="AY929" s="244" t="s">
        <v>143</v>
      </c>
    </row>
    <row r="930" s="2" customFormat="1" ht="24.15" customHeight="1">
      <c r="A930" s="39"/>
      <c r="B930" s="40"/>
      <c r="C930" s="256" t="s">
        <v>824</v>
      </c>
      <c r="D930" s="256" t="s">
        <v>191</v>
      </c>
      <c r="E930" s="257" t="s">
        <v>825</v>
      </c>
      <c r="F930" s="258" t="s">
        <v>826</v>
      </c>
      <c r="G930" s="259" t="s">
        <v>150</v>
      </c>
      <c r="H930" s="260">
        <v>4.2000000000000002</v>
      </c>
      <c r="I930" s="261"/>
      <c r="J930" s="262">
        <f>ROUND(I930*H930,2)</f>
        <v>0</v>
      </c>
      <c r="K930" s="258" t="s">
        <v>151</v>
      </c>
      <c r="L930" s="263"/>
      <c r="M930" s="264" t="s">
        <v>19</v>
      </c>
      <c r="N930" s="265" t="s">
        <v>45</v>
      </c>
      <c r="O930" s="85"/>
      <c r="P930" s="214">
        <f>O930*H930</f>
        <v>0</v>
      </c>
      <c r="Q930" s="214">
        <v>0.034720000000000001</v>
      </c>
      <c r="R930" s="214">
        <f>Q930*H930</f>
        <v>0.14582400000000001</v>
      </c>
      <c r="S930" s="214">
        <v>0</v>
      </c>
      <c r="T930" s="215">
        <f>S930*H930</f>
        <v>0</v>
      </c>
      <c r="U930" s="39"/>
      <c r="V930" s="39"/>
      <c r="W930" s="39"/>
      <c r="X930" s="39"/>
      <c r="Y930" s="39"/>
      <c r="Z930" s="39"/>
      <c r="AA930" s="39"/>
      <c r="AB930" s="39"/>
      <c r="AC930" s="39"/>
      <c r="AD930" s="39"/>
      <c r="AE930" s="39"/>
      <c r="AR930" s="216" t="s">
        <v>391</v>
      </c>
      <c r="AT930" s="216" t="s">
        <v>191</v>
      </c>
      <c r="AU930" s="216" t="s">
        <v>153</v>
      </c>
      <c r="AY930" s="18" t="s">
        <v>143</v>
      </c>
      <c r="BE930" s="217">
        <f>IF(N930="základní",J930,0)</f>
        <v>0</v>
      </c>
      <c r="BF930" s="217">
        <f>IF(N930="snížená",J930,0)</f>
        <v>0</v>
      </c>
      <c r="BG930" s="217">
        <f>IF(N930="zákl. přenesená",J930,0)</f>
        <v>0</v>
      </c>
      <c r="BH930" s="217">
        <f>IF(N930="sníž. přenesená",J930,0)</f>
        <v>0</v>
      </c>
      <c r="BI930" s="217">
        <f>IF(N930="nulová",J930,0)</f>
        <v>0</v>
      </c>
      <c r="BJ930" s="18" t="s">
        <v>153</v>
      </c>
      <c r="BK930" s="217">
        <f>ROUND(I930*H930,2)</f>
        <v>0</v>
      </c>
      <c r="BL930" s="18" t="s">
        <v>308</v>
      </c>
      <c r="BM930" s="216" t="s">
        <v>827</v>
      </c>
    </row>
    <row r="931" s="2" customFormat="1">
      <c r="A931" s="39"/>
      <c r="B931" s="40"/>
      <c r="C931" s="41"/>
      <c r="D931" s="218" t="s">
        <v>155</v>
      </c>
      <c r="E931" s="41"/>
      <c r="F931" s="219" t="s">
        <v>826</v>
      </c>
      <c r="G931" s="41"/>
      <c r="H931" s="41"/>
      <c r="I931" s="220"/>
      <c r="J931" s="41"/>
      <c r="K931" s="41"/>
      <c r="L931" s="45"/>
      <c r="M931" s="221"/>
      <c r="N931" s="222"/>
      <c r="O931" s="85"/>
      <c r="P931" s="85"/>
      <c r="Q931" s="85"/>
      <c r="R931" s="85"/>
      <c r="S931" s="85"/>
      <c r="T931" s="86"/>
      <c r="U931" s="39"/>
      <c r="V931" s="39"/>
      <c r="W931" s="39"/>
      <c r="X931" s="39"/>
      <c r="Y931" s="39"/>
      <c r="Z931" s="39"/>
      <c r="AA931" s="39"/>
      <c r="AB931" s="39"/>
      <c r="AC931" s="39"/>
      <c r="AD931" s="39"/>
      <c r="AE931" s="39"/>
      <c r="AT931" s="18" t="s">
        <v>155</v>
      </c>
      <c r="AU931" s="18" t="s">
        <v>153</v>
      </c>
    </row>
    <row r="932" s="13" customFormat="1">
      <c r="A932" s="13"/>
      <c r="B932" s="224"/>
      <c r="C932" s="225"/>
      <c r="D932" s="218" t="s">
        <v>159</v>
      </c>
      <c r="E932" s="226" t="s">
        <v>19</v>
      </c>
      <c r="F932" s="227" t="s">
        <v>828</v>
      </c>
      <c r="G932" s="225"/>
      <c r="H932" s="226" t="s">
        <v>19</v>
      </c>
      <c r="I932" s="228"/>
      <c r="J932" s="225"/>
      <c r="K932" s="225"/>
      <c r="L932" s="229"/>
      <c r="M932" s="230"/>
      <c r="N932" s="231"/>
      <c r="O932" s="231"/>
      <c r="P932" s="231"/>
      <c r="Q932" s="231"/>
      <c r="R932" s="231"/>
      <c r="S932" s="231"/>
      <c r="T932" s="232"/>
      <c r="U932" s="13"/>
      <c r="V932" s="13"/>
      <c r="W932" s="13"/>
      <c r="X932" s="13"/>
      <c r="Y932" s="13"/>
      <c r="Z932" s="13"/>
      <c r="AA932" s="13"/>
      <c r="AB932" s="13"/>
      <c r="AC932" s="13"/>
      <c r="AD932" s="13"/>
      <c r="AE932" s="13"/>
      <c r="AT932" s="233" t="s">
        <v>159</v>
      </c>
      <c r="AU932" s="233" t="s">
        <v>153</v>
      </c>
      <c r="AV932" s="13" t="s">
        <v>81</v>
      </c>
      <c r="AW932" s="13" t="s">
        <v>35</v>
      </c>
      <c r="AX932" s="13" t="s">
        <v>73</v>
      </c>
      <c r="AY932" s="233" t="s">
        <v>143</v>
      </c>
    </row>
    <row r="933" s="14" customFormat="1">
      <c r="A933" s="14"/>
      <c r="B933" s="234"/>
      <c r="C933" s="235"/>
      <c r="D933" s="218" t="s">
        <v>159</v>
      </c>
      <c r="E933" s="236" t="s">
        <v>19</v>
      </c>
      <c r="F933" s="237" t="s">
        <v>431</v>
      </c>
      <c r="G933" s="235"/>
      <c r="H933" s="238">
        <v>4.2000000000000002</v>
      </c>
      <c r="I933" s="239"/>
      <c r="J933" s="235"/>
      <c r="K933" s="235"/>
      <c r="L933" s="240"/>
      <c r="M933" s="241"/>
      <c r="N933" s="242"/>
      <c r="O933" s="242"/>
      <c r="P933" s="242"/>
      <c r="Q933" s="242"/>
      <c r="R933" s="242"/>
      <c r="S933" s="242"/>
      <c r="T933" s="243"/>
      <c r="U933" s="14"/>
      <c r="V933" s="14"/>
      <c r="W933" s="14"/>
      <c r="X933" s="14"/>
      <c r="Y933" s="14"/>
      <c r="Z933" s="14"/>
      <c r="AA933" s="14"/>
      <c r="AB933" s="14"/>
      <c r="AC933" s="14"/>
      <c r="AD933" s="14"/>
      <c r="AE933" s="14"/>
      <c r="AT933" s="244" t="s">
        <v>159</v>
      </c>
      <c r="AU933" s="244" t="s">
        <v>153</v>
      </c>
      <c r="AV933" s="14" t="s">
        <v>153</v>
      </c>
      <c r="AW933" s="14" t="s">
        <v>35</v>
      </c>
      <c r="AX933" s="14" t="s">
        <v>81</v>
      </c>
      <c r="AY933" s="244" t="s">
        <v>143</v>
      </c>
    </row>
    <row r="934" s="2" customFormat="1" ht="24.15" customHeight="1">
      <c r="A934" s="39"/>
      <c r="B934" s="40"/>
      <c r="C934" s="205" t="s">
        <v>829</v>
      </c>
      <c r="D934" s="205" t="s">
        <v>147</v>
      </c>
      <c r="E934" s="206" t="s">
        <v>830</v>
      </c>
      <c r="F934" s="207" t="s">
        <v>831</v>
      </c>
      <c r="G934" s="208" t="s">
        <v>761</v>
      </c>
      <c r="H934" s="209">
        <v>1</v>
      </c>
      <c r="I934" s="210"/>
      <c r="J934" s="211">
        <f>ROUND(I934*H934,2)</f>
        <v>0</v>
      </c>
      <c r="K934" s="207" t="s">
        <v>151</v>
      </c>
      <c r="L934" s="45"/>
      <c r="M934" s="212" t="s">
        <v>19</v>
      </c>
      <c r="N934" s="213" t="s">
        <v>45</v>
      </c>
      <c r="O934" s="85"/>
      <c r="P934" s="214">
        <f>O934*H934</f>
        <v>0</v>
      </c>
      <c r="Q934" s="214">
        <v>0.00092000000000000003</v>
      </c>
      <c r="R934" s="214">
        <f>Q934*H934</f>
        <v>0.00092000000000000003</v>
      </c>
      <c r="S934" s="214">
        <v>0</v>
      </c>
      <c r="T934" s="215">
        <f>S934*H934</f>
        <v>0</v>
      </c>
      <c r="U934" s="39"/>
      <c r="V934" s="39"/>
      <c r="W934" s="39"/>
      <c r="X934" s="39"/>
      <c r="Y934" s="39"/>
      <c r="Z934" s="39"/>
      <c r="AA934" s="39"/>
      <c r="AB934" s="39"/>
      <c r="AC934" s="39"/>
      <c r="AD934" s="39"/>
      <c r="AE934" s="39"/>
      <c r="AR934" s="216" t="s">
        <v>308</v>
      </c>
      <c r="AT934" s="216" t="s">
        <v>147</v>
      </c>
      <c r="AU934" s="216" t="s">
        <v>153</v>
      </c>
      <c r="AY934" s="18" t="s">
        <v>143</v>
      </c>
      <c r="BE934" s="217">
        <f>IF(N934="základní",J934,0)</f>
        <v>0</v>
      </c>
      <c r="BF934" s="217">
        <f>IF(N934="snížená",J934,0)</f>
        <v>0</v>
      </c>
      <c r="BG934" s="217">
        <f>IF(N934="zákl. přenesená",J934,0)</f>
        <v>0</v>
      </c>
      <c r="BH934" s="217">
        <f>IF(N934="sníž. přenesená",J934,0)</f>
        <v>0</v>
      </c>
      <c r="BI934" s="217">
        <f>IF(N934="nulová",J934,0)</f>
        <v>0</v>
      </c>
      <c r="BJ934" s="18" t="s">
        <v>153</v>
      </c>
      <c r="BK934" s="217">
        <f>ROUND(I934*H934,2)</f>
        <v>0</v>
      </c>
      <c r="BL934" s="18" t="s">
        <v>308</v>
      </c>
      <c r="BM934" s="216" t="s">
        <v>832</v>
      </c>
    </row>
    <row r="935" s="2" customFormat="1">
      <c r="A935" s="39"/>
      <c r="B935" s="40"/>
      <c r="C935" s="41"/>
      <c r="D935" s="218" t="s">
        <v>155</v>
      </c>
      <c r="E935" s="41"/>
      <c r="F935" s="219" t="s">
        <v>833</v>
      </c>
      <c r="G935" s="41"/>
      <c r="H935" s="41"/>
      <c r="I935" s="220"/>
      <c r="J935" s="41"/>
      <c r="K935" s="41"/>
      <c r="L935" s="45"/>
      <c r="M935" s="221"/>
      <c r="N935" s="222"/>
      <c r="O935" s="85"/>
      <c r="P935" s="85"/>
      <c r="Q935" s="85"/>
      <c r="R935" s="85"/>
      <c r="S935" s="85"/>
      <c r="T935" s="86"/>
      <c r="U935" s="39"/>
      <c r="V935" s="39"/>
      <c r="W935" s="39"/>
      <c r="X935" s="39"/>
      <c r="Y935" s="39"/>
      <c r="Z935" s="39"/>
      <c r="AA935" s="39"/>
      <c r="AB935" s="39"/>
      <c r="AC935" s="39"/>
      <c r="AD935" s="39"/>
      <c r="AE935" s="39"/>
      <c r="AT935" s="18" t="s">
        <v>155</v>
      </c>
      <c r="AU935" s="18" t="s">
        <v>153</v>
      </c>
    </row>
    <row r="936" s="2" customFormat="1">
      <c r="A936" s="39"/>
      <c r="B936" s="40"/>
      <c r="C936" s="41"/>
      <c r="D936" s="218" t="s">
        <v>157</v>
      </c>
      <c r="E936" s="41"/>
      <c r="F936" s="223" t="s">
        <v>834</v>
      </c>
      <c r="G936" s="41"/>
      <c r="H936" s="41"/>
      <c r="I936" s="220"/>
      <c r="J936" s="41"/>
      <c r="K936" s="41"/>
      <c r="L936" s="45"/>
      <c r="M936" s="221"/>
      <c r="N936" s="222"/>
      <c r="O936" s="85"/>
      <c r="P936" s="85"/>
      <c r="Q936" s="85"/>
      <c r="R936" s="85"/>
      <c r="S936" s="85"/>
      <c r="T936" s="86"/>
      <c r="U936" s="39"/>
      <c r="V936" s="39"/>
      <c r="W936" s="39"/>
      <c r="X936" s="39"/>
      <c r="Y936" s="39"/>
      <c r="Z936" s="39"/>
      <c r="AA936" s="39"/>
      <c r="AB936" s="39"/>
      <c r="AC936" s="39"/>
      <c r="AD936" s="39"/>
      <c r="AE936" s="39"/>
      <c r="AT936" s="18" t="s">
        <v>157</v>
      </c>
      <c r="AU936" s="18" t="s">
        <v>153</v>
      </c>
    </row>
    <row r="937" s="13" customFormat="1">
      <c r="A937" s="13"/>
      <c r="B937" s="224"/>
      <c r="C937" s="225"/>
      <c r="D937" s="218" t="s">
        <v>159</v>
      </c>
      <c r="E937" s="226" t="s">
        <v>19</v>
      </c>
      <c r="F937" s="227" t="s">
        <v>835</v>
      </c>
      <c r="G937" s="225"/>
      <c r="H937" s="226" t="s">
        <v>19</v>
      </c>
      <c r="I937" s="228"/>
      <c r="J937" s="225"/>
      <c r="K937" s="225"/>
      <c r="L937" s="229"/>
      <c r="M937" s="230"/>
      <c r="N937" s="231"/>
      <c r="O937" s="231"/>
      <c r="P937" s="231"/>
      <c r="Q937" s="231"/>
      <c r="R937" s="231"/>
      <c r="S937" s="231"/>
      <c r="T937" s="232"/>
      <c r="U937" s="13"/>
      <c r="V937" s="13"/>
      <c r="W937" s="13"/>
      <c r="X937" s="13"/>
      <c r="Y937" s="13"/>
      <c r="Z937" s="13"/>
      <c r="AA937" s="13"/>
      <c r="AB937" s="13"/>
      <c r="AC937" s="13"/>
      <c r="AD937" s="13"/>
      <c r="AE937" s="13"/>
      <c r="AT937" s="233" t="s">
        <v>159</v>
      </c>
      <c r="AU937" s="233" t="s">
        <v>153</v>
      </c>
      <c r="AV937" s="13" t="s">
        <v>81</v>
      </c>
      <c r="AW937" s="13" t="s">
        <v>35</v>
      </c>
      <c r="AX937" s="13" t="s">
        <v>73</v>
      </c>
      <c r="AY937" s="233" t="s">
        <v>143</v>
      </c>
    </row>
    <row r="938" s="14" customFormat="1">
      <c r="A938" s="14"/>
      <c r="B938" s="234"/>
      <c r="C938" s="235"/>
      <c r="D938" s="218" t="s">
        <v>159</v>
      </c>
      <c r="E938" s="236" t="s">
        <v>19</v>
      </c>
      <c r="F938" s="237" t="s">
        <v>81</v>
      </c>
      <c r="G938" s="235"/>
      <c r="H938" s="238">
        <v>1</v>
      </c>
      <c r="I938" s="239"/>
      <c r="J938" s="235"/>
      <c r="K938" s="235"/>
      <c r="L938" s="240"/>
      <c r="M938" s="241"/>
      <c r="N938" s="242"/>
      <c r="O938" s="242"/>
      <c r="P938" s="242"/>
      <c r="Q938" s="242"/>
      <c r="R938" s="242"/>
      <c r="S938" s="242"/>
      <c r="T938" s="243"/>
      <c r="U938" s="14"/>
      <c r="V938" s="14"/>
      <c r="W938" s="14"/>
      <c r="X938" s="14"/>
      <c r="Y938" s="14"/>
      <c r="Z938" s="14"/>
      <c r="AA938" s="14"/>
      <c r="AB938" s="14"/>
      <c r="AC938" s="14"/>
      <c r="AD938" s="14"/>
      <c r="AE938" s="14"/>
      <c r="AT938" s="244" t="s">
        <v>159</v>
      </c>
      <c r="AU938" s="244" t="s">
        <v>153</v>
      </c>
      <c r="AV938" s="14" t="s">
        <v>153</v>
      </c>
      <c r="AW938" s="14" t="s">
        <v>35</v>
      </c>
      <c r="AX938" s="14" t="s">
        <v>81</v>
      </c>
      <c r="AY938" s="244" t="s">
        <v>143</v>
      </c>
    </row>
    <row r="939" s="2" customFormat="1" ht="24.15" customHeight="1">
      <c r="A939" s="39"/>
      <c r="B939" s="40"/>
      <c r="C939" s="256" t="s">
        <v>836</v>
      </c>
      <c r="D939" s="256" t="s">
        <v>191</v>
      </c>
      <c r="E939" s="257" t="s">
        <v>837</v>
      </c>
      <c r="F939" s="258" t="s">
        <v>838</v>
      </c>
      <c r="G939" s="259" t="s">
        <v>761</v>
      </c>
      <c r="H939" s="260">
        <v>1</v>
      </c>
      <c r="I939" s="261"/>
      <c r="J939" s="262">
        <f>ROUND(I939*H939,2)</f>
        <v>0</v>
      </c>
      <c r="K939" s="258" t="s">
        <v>151</v>
      </c>
      <c r="L939" s="263"/>
      <c r="M939" s="264" t="s">
        <v>19</v>
      </c>
      <c r="N939" s="265" t="s">
        <v>45</v>
      </c>
      <c r="O939" s="85"/>
      <c r="P939" s="214">
        <f>O939*H939</f>
        <v>0</v>
      </c>
      <c r="Q939" s="214">
        <v>0.073999999999999996</v>
      </c>
      <c r="R939" s="214">
        <f>Q939*H939</f>
        <v>0.073999999999999996</v>
      </c>
      <c r="S939" s="214">
        <v>0</v>
      </c>
      <c r="T939" s="215">
        <f>S939*H939</f>
        <v>0</v>
      </c>
      <c r="U939" s="39"/>
      <c r="V939" s="39"/>
      <c r="W939" s="39"/>
      <c r="X939" s="39"/>
      <c r="Y939" s="39"/>
      <c r="Z939" s="39"/>
      <c r="AA939" s="39"/>
      <c r="AB939" s="39"/>
      <c r="AC939" s="39"/>
      <c r="AD939" s="39"/>
      <c r="AE939" s="39"/>
      <c r="AR939" s="216" t="s">
        <v>391</v>
      </c>
      <c r="AT939" s="216" t="s">
        <v>191</v>
      </c>
      <c r="AU939" s="216" t="s">
        <v>153</v>
      </c>
      <c r="AY939" s="18" t="s">
        <v>143</v>
      </c>
      <c r="BE939" s="217">
        <f>IF(N939="základní",J939,0)</f>
        <v>0</v>
      </c>
      <c r="BF939" s="217">
        <f>IF(N939="snížená",J939,0)</f>
        <v>0</v>
      </c>
      <c r="BG939" s="217">
        <f>IF(N939="zákl. přenesená",J939,0)</f>
        <v>0</v>
      </c>
      <c r="BH939" s="217">
        <f>IF(N939="sníž. přenesená",J939,0)</f>
        <v>0</v>
      </c>
      <c r="BI939" s="217">
        <f>IF(N939="nulová",J939,0)</f>
        <v>0</v>
      </c>
      <c r="BJ939" s="18" t="s">
        <v>153</v>
      </c>
      <c r="BK939" s="217">
        <f>ROUND(I939*H939,2)</f>
        <v>0</v>
      </c>
      <c r="BL939" s="18" t="s">
        <v>308</v>
      </c>
      <c r="BM939" s="216" t="s">
        <v>839</v>
      </c>
    </row>
    <row r="940" s="2" customFormat="1">
      <c r="A940" s="39"/>
      <c r="B940" s="40"/>
      <c r="C940" s="41"/>
      <c r="D940" s="218" t="s">
        <v>155</v>
      </c>
      <c r="E940" s="41"/>
      <c r="F940" s="219" t="s">
        <v>838</v>
      </c>
      <c r="G940" s="41"/>
      <c r="H940" s="41"/>
      <c r="I940" s="220"/>
      <c r="J940" s="41"/>
      <c r="K940" s="41"/>
      <c r="L940" s="45"/>
      <c r="M940" s="221"/>
      <c r="N940" s="222"/>
      <c r="O940" s="85"/>
      <c r="P940" s="85"/>
      <c r="Q940" s="85"/>
      <c r="R940" s="85"/>
      <c r="S940" s="85"/>
      <c r="T940" s="86"/>
      <c r="U940" s="39"/>
      <c r="V940" s="39"/>
      <c r="W940" s="39"/>
      <c r="X940" s="39"/>
      <c r="Y940" s="39"/>
      <c r="Z940" s="39"/>
      <c r="AA940" s="39"/>
      <c r="AB940" s="39"/>
      <c r="AC940" s="39"/>
      <c r="AD940" s="39"/>
      <c r="AE940" s="39"/>
      <c r="AT940" s="18" t="s">
        <v>155</v>
      </c>
      <c r="AU940" s="18" t="s">
        <v>153</v>
      </c>
    </row>
    <row r="941" s="13" customFormat="1">
      <c r="A941" s="13"/>
      <c r="B941" s="224"/>
      <c r="C941" s="225"/>
      <c r="D941" s="218" t="s">
        <v>159</v>
      </c>
      <c r="E941" s="226" t="s">
        <v>19</v>
      </c>
      <c r="F941" s="227" t="s">
        <v>840</v>
      </c>
      <c r="G941" s="225"/>
      <c r="H941" s="226" t="s">
        <v>19</v>
      </c>
      <c r="I941" s="228"/>
      <c r="J941" s="225"/>
      <c r="K941" s="225"/>
      <c r="L941" s="229"/>
      <c r="M941" s="230"/>
      <c r="N941" s="231"/>
      <c r="O941" s="231"/>
      <c r="P941" s="231"/>
      <c r="Q941" s="231"/>
      <c r="R941" s="231"/>
      <c r="S941" s="231"/>
      <c r="T941" s="232"/>
      <c r="U941" s="13"/>
      <c r="V941" s="13"/>
      <c r="W941" s="13"/>
      <c r="X941" s="13"/>
      <c r="Y941" s="13"/>
      <c r="Z941" s="13"/>
      <c r="AA941" s="13"/>
      <c r="AB941" s="13"/>
      <c r="AC941" s="13"/>
      <c r="AD941" s="13"/>
      <c r="AE941" s="13"/>
      <c r="AT941" s="233" t="s">
        <v>159</v>
      </c>
      <c r="AU941" s="233" t="s">
        <v>153</v>
      </c>
      <c r="AV941" s="13" t="s">
        <v>81</v>
      </c>
      <c r="AW941" s="13" t="s">
        <v>35</v>
      </c>
      <c r="AX941" s="13" t="s">
        <v>73</v>
      </c>
      <c r="AY941" s="233" t="s">
        <v>143</v>
      </c>
    </row>
    <row r="942" s="14" customFormat="1">
      <c r="A942" s="14"/>
      <c r="B942" s="234"/>
      <c r="C942" s="235"/>
      <c r="D942" s="218" t="s">
        <v>159</v>
      </c>
      <c r="E942" s="236" t="s">
        <v>19</v>
      </c>
      <c r="F942" s="237" t="s">
        <v>81</v>
      </c>
      <c r="G942" s="235"/>
      <c r="H942" s="238">
        <v>1</v>
      </c>
      <c r="I942" s="239"/>
      <c r="J942" s="235"/>
      <c r="K942" s="235"/>
      <c r="L942" s="240"/>
      <c r="M942" s="241"/>
      <c r="N942" s="242"/>
      <c r="O942" s="242"/>
      <c r="P942" s="242"/>
      <c r="Q942" s="242"/>
      <c r="R942" s="242"/>
      <c r="S942" s="242"/>
      <c r="T942" s="243"/>
      <c r="U942" s="14"/>
      <c r="V942" s="14"/>
      <c r="W942" s="14"/>
      <c r="X942" s="14"/>
      <c r="Y942" s="14"/>
      <c r="Z942" s="14"/>
      <c r="AA942" s="14"/>
      <c r="AB942" s="14"/>
      <c r="AC942" s="14"/>
      <c r="AD942" s="14"/>
      <c r="AE942" s="14"/>
      <c r="AT942" s="244" t="s">
        <v>159</v>
      </c>
      <c r="AU942" s="244" t="s">
        <v>153</v>
      </c>
      <c r="AV942" s="14" t="s">
        <v>153</v>
      </c>
      <c r="AW942" s="14" t="s">
        <v>35</v>
      </c>
      <c r="AX942" s="14" t="s">
        <v>81</v>
      </c>
      <c r="AY942" s="244" t="s">
        <v>143</v>
      </c>
    </row>
    <row r="943" s="2" customFormat="1" ht="24.15" customHeight="1">
      <c r="A943" s="39"/>
      <c r="B943" s="40"/>
      <c r="C943" s="205" t="s">
        <v>841</v>
      </c>
      <c r="D943" s="205" t="s">
        <v>147</v>
      </c>
      <c r="E943" s="206" t="s">
        <v>842</v>
      </c>
      <c r="F943" s="207" t="s">
        <v>843</v>
      </c>
      <c r="G943" s="208" t="s">
        <v>761</v>
      </c>
      <c r="H943" s="209">
        <v>1</v>
      </c>
      <c r="I943" s="210"/>
      <c r="J943" s="211">
        <f>ROUND(I943*H943,2)</f>
        <v>0</v>
      </c>
      <c r="K943" s="207" t="s">
        <v>151</v>
      </c>
      <c r="L943" s="45"/>
      <c r="M943" s="212" t="s">
        <v>19</v>
      </c>
      <c r="N943" s="213" t="s">
        <v>45</v>
      </c>
      <c r="O943" s="85"/>
      <c r="P943" s="214">
        <f>O943*H943</f>
        <v>0</v>
      </c>
      <c r="Q943" s="214">
        <v>0</v>
      </c>
      <c r="R943" s="214">
        <f>Q943*H943</f>
        <v>0</v>
      </c>
      <c r="S943" s="214">
        <v>0</v>
      </c>
      <c r="T943" s="215">
        <f>S943*H943</f>
        <v>0</v>
      </c>
      <c r="U943" s="39"/>
      <c r="V943" s="39"/>
      <c r="W943" s="39"/>
      <c r="X943" s="39"/>
      <c r="Y943" s="39"/>
      <c r="Z943" s="39"/>
      <c r="AA943" s="39"/>
      <c r="AB943" s="39"/>
      <c r="AC943" s="39"/>
      <c r="AD943" s="39"/>
      <c r="AE943" s="39"/>
      <c r="AR943" s="216" t="s">
        <v>308</v>
      </c>
      <c r="AT943" s="216" t="s">
        <v>147</v>
      </c>
      <c r="AU943" s="216" t="s">
        <v>153</v>
      </c>
      <c r="AY943" s="18" t="s">
        <v>143</v>
      </c>
      <c r="BE943" s="217">
        <f>IF(N943="základní",J943,0)</f>
        <v>0</v>
      </c>
      <c r="BF943" s="217">
        <f>IF(N943="snížená",J943,0)</f>
        <v>0</v>
      </c>
      <c r="BG943" s="217">
        <f>IF(N943="zákl. přenesená",J943,0)</f>
        <v>0</v>
      </c>
      <c r="BH943" s="217">
        <f>IF(N943="sníž. přenesená",J943,0)</f>
        <v>0</v>
      </c>
      <c r="BI943" s="217">
        <f>IF(N943="nulová",J943,0)</f>
        <v>0</v>
      </c>
      <c r="BJ943" s="18" t="s">
        <v>153</v>
      </c>
      <c r="BK943" s="217">
        <f>ROUND(I943*H943,2)</f>
        <v>0</v>
      </c>
      <c r="BL943" s="18" t="s">
        <v>308</v>
      </c>
      <c r="BM943" s="216" t="s">
        <v>844</v>
      </c>
    </row>
    <row r="944" s="2" customFormat="1">
      <c r="A944" s="39"/>
      <c r="B944" s="40"/>
      <c r="C944" s="41"/>
      <c r="D944" s="218" t="s">
        <v>155</v>
      </c>
      <c r="E944" s="41"/>
      <c r="F944" s="219" t="s">
        <v>845</v>
      </c>
      <c r="G944" s="41"/>
      <c r="H944" s="41"/>
      <c r="I944" s="220"/>
      <c r="J944" s="41"/>
      <c r="K944" s="41"/>
      <c r="L944" s="45"/>
      <c r="M944" s="221"/>
      <c r="N944" s="222"/>
      <c r="O944" s="85"/>
      <c r="P944" s="85"/>
      <c r="Q944" s="85"/>
      <c r="R944" s="85"/>
      <c r="S944" s="85"/>
      <c r="T944" s="86"/>
      <c r="U944" s="39"/>
      <c r="V944" s="39"/>
      <c r="W944" s="39"/>
      <c r="X944" s="39"/>
      <c r="Y944" s="39"/>
      <c r="Z944" s="39"/>
      <c r="AA944" s="39"/>
      <c r="AB944" s="39"/>
      <c r="AC944" s="39"/>
      <c r="AD944" s="39"/>
      <c r="AE944" s="39"/>
      <c r="AT944" s="18" t="s">
        <v>155</v>
      </c>
      <c r="AU944" s="18" t="s">
        <v>153</v>
      </c>
    </row>
    <row r="945" s="2" customFormat="1" ht="14.4" customHeight="1">
      <c r="A945" s="39"/>
      <c r="B945" s="40"/>
      <c r="C945" s="256" t="s">
        <v>846</v>
      </c>
      <c r="D945" s="256" t="s">
        <v>191</v>
      </c>
      <c r="E945" s="257" t="s">
        <v>847</v>
      </c>
      <c r="F945" s="258" t="s">
        <v>848</v>
      </c>
      <c r="G945" s="259" t="s">
        <v>761</v>
      </c>
      <c r="H945" s="260">
        <v>1</v>
      </c>
      <c r="I945" s="261"/>
      <c r="J945" s="262">
        <f>ROUND(I945*H945,2)</f>
        <v>0</v>
      </c>
      <c r="K945" s="258" t="s">
        <v>151</v>
      </c>
      <c r="L945" s="263"/>
      <c r="M945" s="264" t="s">
        <v>19</v>
      </c>
      <c r="N945" s="265" t="s">
        <v>45</v>
      </c>
      <c r="O945" s="85"/>
      <c r="P945" s="214">
        <f>O945*H945</f>
        <v>0</v>
      </c>
      <c r="Q945" s="214">
        <v>0.0023999999999999998</v>
      </c>
      <c r="R945" s="214">
        <f>Q945*H945</f>
        <v>0.0023999999999999998</v>
      </c>
      <c r="S945" s="214">
        <v>0</v>
      </c>
      <c r="T945" s="215">
        <f>S945*H945</f>
        <v>0</v>
      </c>
      <c r="U945" s="39"/>
      <c r="V945" s="39"/>
      <c r="W945" s="39"/>
      <c r="X945" s="39"/>
      <c r="Y945" s="39"/>
      <c r="Z945" s="39"/>
      <c r="AA945" s="39"/>
      <c r="AB945" s="39"/>
      <c r="AC945" s="39"/>
      <c r="AD945" s="39"/>
      <c r="AE945" s="39"/>
      <c r="AR945" s="216" t="s">
        <v>391</v>
      </c>
      <c r="AT945" s="216" t="s">
        <v>191</v>
      </c>
      <c r="AU945" s="216" t="s">
        <v>153</v>
      </c>
      <c r="AY945" s="18" t="s">
        <v>143</v>
      </c>
      <c r="BE945" s="217">
        <f>IF(N945="základní",J945,0)</f>
        <v>0</v>
      </c>
      <c r="BF945" s="217">
        <f>IF(N945="snížená",J945,0)</f>
        <v>0</v>
      </c>
      <c r="BG945" s="217">
        <f>IF(N945="zákl. přenesená",J945,0)</f>
        <v>0</v>
      </c>
      <c r="BH945" s="217">
        <f>IF(N945="sníž. přenesená",J945,0)</f>
        <v>0</v>
      </c>
      <c r="BI945" s="217">
        <f>IF(N945="nulová",J945,0)</f>
        <v>0</v>
      </c>
      <c r="BJ945" s="18" t="s">
        <v>153</v>
      </c>
      <c r="BK945" s="217">
        <f>ROUND(I945*H945,2)</f>
        <v>0</v>
      </c>
      <c r="BL945" s="18" t="s">
        <v>308</v>
      </c>
      <c r="BM945" s="216" t="s">
        <v>849</v>
      </c>
    </row>
    <row r="946" s="2" customFormat="1">
      <c r="A946" s="39"/>
      <c r="B946" s="40"/>
      <c r="C946" s="41"/>
      <c r="D946" s="218" t="s">
        <v>155</v>
      </c>
      <c r="E946" s="41"/>
      <c r="F946" s="219" t="s">
        <v>848</v>
      </c>
      <c r="G946" s="41"/>
      <c r="H946" s="41"/>
      <c r="I946" s="220"/>
      <c r="J946" s="41"/>
      <c r="K946" s="41"/>
      <c r="L946" s="45"/>
      <c r="M946" s="221"/>
      <c r="N946" s="222"/>
      <c r="O946" s="85"/>
      <c r="P946" s="85"/>
      <c r="Q946" s="85"/>
      <c r="R946" s="85"/>
      <c r="S946" s="85"/>
      <c r="T946" s="86"/>
      <c r="U946" s="39"/>
      <c r="V946" s="39"/>
      <c r="W946" s="39"/>
      <c r="X946" s="39"/>
      <c r="Y946" s="39"/>
      <c r="Z946" s="39"/>
      <c r="AA946" s="39"/>
      <c r="AB946" s="39"/>
      <c r="AC946" s="39"/>
      <c r="AD946" s="39"/>
      <c r="AE946" s="39"/>
      <c r="AT946" s="18" t="s">
        <v>155</v>
      </c>
      <c r="AU946" s="18" t="s">
        <v>153</v>
      </c>
    </row>
    <row r="947" s="2" customFormat="1" ht="14.4" customHeight="1">
      <c r="A947" s="39"/>
      <c r="B947" s="40"/>
      <c r="C947" s="205" t="s">
        <v>850</v>
      </c>
      <c r="D947" s="205" t="s">
        <v>147</v>
      </c>
      <c r="E947" s="206" t="s">
        <v>851</v>
      </c>
      <c r="F947" s="207" t="s">
        <v>852</v>
      </c>
      <c r="G947" s="208" t="s">
        <v>761</v>
      </c>
      <c r="H947" s="209">
        <v>1</v>
      </c>
      <c r="I947" s="210"/>
      <c r="J947" s="211">
        <f>ROUND(I947*H947,2)</f>
        <v>0</v>
      </c>
      <c r="K947" s="207" t="s">
        <v>151</v>
      </c>
      <c r="L947" s="45"/>
      <c r="M947" s="212" t="s">
        <v>19</v>
      </c>
      <c r="N947" s="213" t="s">
        <v>45</v>
      </c>
      <c r="O947" s="85"/>
      <c r="P947" s="214">
        <f>O947*H947</f>
        <v>0</v>
      </c>
      <c r="Q947" s="214">
        <v>0</v>
      </c>
      <c r="R947" s="214">
        <f>Q947*H947</f>
        <v>0</v>
      </c>
      <c r="S947" s="214">
        <v>0</v>
      </c>
      <c r="T947" s="215">
        <f>S947*H947</f>
        <v>0</v>
      </c>
      <c r="U947" s="39"/>
      <c r="V947" s="39"/>
      <c r="W947" s="39"/>
      <c r="X947" s="39"/>
      <c r="Y947" s="39"/>
      <c r="Z947" s="39"/>
      <c r="AA947" s="39"/>
      <c r="AB947" s="39"/>
      <c r="AC947" s="39"/>
      <c r="AD947" s="39"/>
      <c r="AE947" s="39"/>
      <c r="AR947" s="216" t="s">
        <v>308</v>
      </c>
      <c r="AT947" s="216" t="s">
        <v>147</v>
      </c>
      <c r="AU947" s="216" t="s">
        <v>153</v>
      </c>
      <c r="AY947" s="18" t="s">
        <v>143</v>
      </c>
      <c r="BE947" s="217">
        <f>IF(N947="základní",J947,0)</f>
        <v>0</v>
      </c>
      <c r="BF947" s="217">
        <f>IF(N947="snížená",J947,0)</f>
        <v>0</v>
      </c>
      <c r="BG947" s="217">
        <f>IF(N947="zákl. přenesená",J947,0)</f>
        <v>0</v>
      </c>
      <c r="BH947" s="217">
        <f>IF(N947="sníž. přenesená",J947,0)</f>
        <v>0</v>
      </c>
      <c r="BI947" s="217">
        <f>IF(N947="nulová",J947,0)</f>
        <v>0</v>
      </c>
      <c r="BJ947" s="18" t="s">
        <v>153</v>
      </c>
      <c r="BK947" s="217">
        <f>ROUND(I947*H947,2)</f>
        <v>0</v>
      </c>
      <c r="BL947" s="18" t="s">
        <v>308</v>
      </c>
      <c r="BM947" s="216" t="s">
        <v>853</v>
      </c>
    </row>
    <row r="948" s="2" customFormat="1">
      <c r="A948" s="39"/>
      <c r="B948" s="40"/>
      <c r="C948" s="41"/>
      <c r="D948" s="218" t="s">
        <v>155</v>
      </c>
      <c r="E948" s="41"/>
      <c r="F948" s="219" t="s">
        <v>854</v>
      </c>
      <c r="G948" s="41"/>
      <c r="H948" s="41"/>
      <c r="I948" s="220"/>
      <c r="J948" s="41"/>
      <c r="K948" s="41"/>
      <c r="L948" s="45"/>
      <c r="M948" s="221"/>
      <c r="N948" s="222"/>
      <c r="O948" s="85"/>
      <c r="P948" s="85"/>
      <c r="Q948" s="85"/>
      <c r="R948" s="85"/>
      <c r="S948" s="85"/>
      <c r="T948" s="86"/>
      <c r="U948" s="39"/>
      <c r="V948" s="39"/>
      <c r="W948" s="39"/>
      <c r="X948" s="39"/>
      <c r="Y948" s="39"/>
      <c r="Z948" s="39"/>
      <c r="AA948" s="39"/>
      <c r="AB948" s="39"/>
      <c r="AC948" s="39"/>
      <c r="AD948" s="39"/>
      <c r="AE948" s="39"/>
      <c r="AT948" s="18" t="s">
        <v>155</v>
      </c>
      <c r="AU948" s="18" t="s">
        <v>153</v>
      </c>
    </row>
    <row r="949" s="2" customFormat="1" ht="24.15" customHeight="1">
      <c r="A949" s="39"/>
      <c r="B949" s="40"/>
      <c r="C949" s="256" t="s">
        <v>855</v>
      </c>
      <c r="D949" s="256" t="s">
        <v>191</v>
      </c>
      <c r="E949" s="257" t="s">
        <v>856</v>
      </c>
      <c r="F949" s="258" t="s">
        <v>857</v>
      </c>
      <c r="G949" s="259" t="s">
        <v>19</v>
      </c>
      <c r="H949" s="260">
        <v>1</v>
      </c>
      <c r="I949" s="261"/>
      <c r="J949" s="262">
        <f>ROUND(I949*H949,2)</f>
        <v>0</v>
      </c>
      <c r="K949" s="258" t="s">
        <v>19</v>
      </c>
      <c r="L949" s="263"/>
      <c r="M949" s="264" t="s">
        <v>19</v>
      </c>
      <c r="N949" s="265" t="s">
        <v>45</v>
      </c>
      <c r="O949" s="85"/>
      <c r="P949" s="214">
        <f>O949*H949</f>
        <v>0</v>
      </c>
      <c r="Q949" s="214">
        <v>0</v>
      </c>
      <c r="R949" s="214">
        <f>Q949*H949</f>
        <v>0</v>
      </c>
      <c r="S949" s="214">
        <v>0</v>
      </c>
      <c r="T949" s="215">
        <f>S949*H949</f>
        <v>0</v>
      </c>
      <c r="U949" s="39"/>
      <c r="V949" s="39"/>
      <c r="W949" s="39"/>
      <c r="X949" s="39"/>
      <c r="Y949" s="39"/>
      <c r="Z949" s="39"/>
      <c r="AA949" s="39"/>
      <c r="AB949" s="39"/>
      <c r="AC949" s="39"/>
      <c r="AD949" s="39"/>
      <c r="AE949" s="39"/>
      <c r="AR949" s="216" t="s">
        <v>391</v>
      </c>
      <c r="AT949" s="216" t="s">
        <v>191</v>
      </c>
      <c r="AU949" s="216" t="s">
        <v>153</v>
      </c>
      <c r="AY949" s="18" t="s">
        <v>143</v>
      </c>
      <c r="BE949" s="217">
        <f>IF(N949="základní",J949,0)</f>
        <v>0</v>
      </c>
      <c r="BF949" s="217">
        <f>IF(N949="snížená",J949,0)</f>
        <v>0</v>
      </c>
      <c r="BG949" s="217">
        <f>IF(N949="zákl. přenesená",J949,0)</f>
        <v>0</v>
      </c>
      <c r="BH949" s="217">
        <f>IF(N949="sníž. přenesená",J949,0)</f>
        <v>0</v>
      </c>
      <c r="BI949" s="217">
        <f>IF(N949="nulová",J949,0)</f>
        <v>0</v>
      </c>
      <c r="BJ949" s="18" t="s">
        <v>153</v>
      </c>
      <c r="BK949" s="217">
        <f>ROUND(I949*H949,2)</f>
        <v>0</v>
      </c>
      <c r="BL949" s="18" t="s">
        <v>308</v>
      </c>
      <c r="BM949" s="216" t="s">
        <v>858</v>
      </c>
    </row>
    <row r="950" s="2" customFormat="1">
      <c r="A950" s="39"/>
      <c r="B950" s="40"/>
      <c r="C950" s="41"/>
      <c r="D950" s="218" t="s">
        <v>155</v>
      </c>
      <c r="E950" s="41"/>
      <c r="F950" s="219" t="s">
        <v>857</v>
      </c>
      <c r="G950" s="41"/>
      <c r="H950" s="41"/>
      <c r="I950" s="220"/>
      <c r="J950" s="41"/>
      <c r="K950" s="41"/>
      <c r="L950" s="45"/>
      <c r="M950" s="221"/>
      <c r="N950" s="222"/>
      <c r="O950" s="85"/>
      <c r="P950" s="85"/>
      <c r="Q950" s="85"/>
      <c r="R950" s="85"/>
      <c r="S950" s="85"/>
      <c r="T950" s="86"/>
      <c r="U950" s="39"/>
      <c r="V950" s="39"/>
      <c r="W950" s="39"/>
      <c r="X950" s="39"/>
      <c r="Y950" s="39"/>
      <c r="Z950" s="39"/>
      <c r="AA950" s="39"/>
      <c r="AB950" s="39"/>
      <c r="AC950" s="39"/>
      <c r="AD950" s="39"/>
      <c r="AE950" s="39"/>
      <c r="AT950" s="18" t="s">
        <v>155</v>
      </c>
      <c r="AU950" s="18" t="s">
        <v>153</v>
      </c>
    </row>
    <row r="951" s="2" customFormat="1" ht="24.15" customHeight="1">
      <c r="A951" s="39"/>
      <c r="B951" s="40"/>
      <c r="C951" s="205" t="s">
        <v>859</v>
      </c>
      <c r="D951" s="205" t="s">
        <v>147</v>
      </c>
      <c r="E951" s="206" t="s">
        <v>860</v>
      </c>
      <c r="F951" s="207" t="s">
        <v>861</v>
      </c>
      <c r="G951" s="208" t="s">
        <v>628</v>
      </c>
      <c r="H951" s="266"/>
      <c r="I951" s="210"/>
      <c r="J951" s="211">
        <f>ROUND(I951*H951,2)</f>
        <v>0</v>
      </c>
      <c r="K951" s="207" t="s">
        <v>151</v>
      </c>
      <c r="L951" s="45"/>
      <c r="M951" s="212" t="s">
        <v>19</v>
      </c>
      <c r="N951" s="213" t="s">
        <v>45</v>
      </c>
      <c r="O951" s="85"/>
      <c r="P951" s="214">
        <f>O951*H951</f>
        <v>0</v>
      </c>
      <c r="Q951" s="214">
        <v>0</v>
      </c>
      <c r="R951" s="214">
        <f>Q951*H951</f>
        <v>0</v>
      </c>
      <c r="S951" s="214">
        <v>0</v>
      </c>
      <c r="T951" s="215">
        <f>S951*H951</f>
        <v>0</v>
      </c>
      <c r="U951" s="39"/>
      <c r="V951" s="39"/>
      <c r="W951" s="39"/>
      <c r="X951" s="39"/>
      <c r="Y951" s="39"/>
      <c r="Z951" s="39"/>
      <c r="AA951" s="39"/>
      <c r="AB951" s="39"/>
      <c r="AC951" s="39"/>
      <c r="AD951" s="39"/>
      <c r="AE951" s="39"/>
      <c r="AR951" s="216" t="s">
        <v>308</v>
      </c>
      <c r="AT951" s="216" t="s">
        <v>147</v>
      </c>
      <c r="AU951" s="216" t="s">
        <v>153</v>
      </c>
      <c r="AY951" s="18" t="s">
        <v>143</v>
      </c>
      <c r="BE951" s="217">
        <f>IF(N951="základní",J951,0)</f>
        <v>0</v>
      </c>
      <c r="BF951" s="217">
        <f>IF(N951="snížená",J951,0)</f>
        <v>0</v>
      </c>
      <c r="BG951" s="217">
        <f>IF(N951="zákl. přenesená",J951,0)</f>
        <v>0</v>
      </c>
      <c r="BH951" s="217">
        <f>IF(N951="sníž. přenesená",J951,0)</f>
        <v>0</v>
      </c>
      <c r="BI951" s="217">
        <f>IF(N951="nulová",J951,0)</f>
        <v>0</v>
      </c>
      <c r="BJ951" s="18" t="s">
        <v>153</v>
      </c>
      <c r="BK951" s="217">
        <f>ROUND(I951*H951,2)</f>
        <v>0</v>
      </c>
      <c r="BL951" s="18" t="s">
        <v>308</v>
      </c>
      <c r="BM951" s="216" t="s">
        <v>862</v>
      </c>
    </row>
    <row r="952" s="2" customFormat="1">
      <c r="A952" s="39"/>
      <c r="B952" s="40"/>
      <c r="C952" s="41"/>
      <c r="D952" s="218" t="s">
        <v>155</v>
      </c>
      <c r="E952" s="41"/>
      <c r="F952" s="219" t="s">
        <v>863</v>
      </c>
      <c r="G952" s="41"/>
      <c r="H952" s="41"/>
      <c r="I952" s="220"/>
      <c r="J952" s="41"/>
      <c r="K952" s="41"/>
      <c r="L952" s="45"/>
      <c r="M952" s="221"/>
      <c r="N952" s="222"/>
      <c r="O952" s="85"/>
      <c r="P952" s="85"/>
      <c r="Q952" s="85"/>
      <c r="R952" s="85"/>
      <c r="S952" s="85"/>
      <c r="T952" s="86"/>
      <c r="U952" s="39"/>
      <c r="V952" s="39"/>
      <c r="W952" s="39"/>
      <c r="X952" s="39"/>
      <c r="Y952" s="39"/>
      <c r="Z952" s="39"/>
      <c r="AA952" s="39"/>
      <c r="AB952" s="39"/>
      <c r="AC952" s="39"/>
      <c r="AD952" s="39"/>
      <c r="AE952" s="39"/>
      <c r="AT952" s="18" t="s">
        <v>155</v>
      </c>
      <c r="AU952" s="18" t="s">
        <v>153</v>
      </c>
    </row>
    <row r="953" s="2" customFormat="1">
      <c r="A953" s="39"/>
      <c r="B953" s="40"/>
      <c r="C953" s="41"/>
      <c r="D953" s="218" t="s">
        <v>157</v>
      </c>
      <c r="E953" s="41"/>
      <c r="F953" s="223" t="s">
        <v>864</v>
      </c>
      <c r="G953" s="41"/>
      <c r="H953" s="41"/>
      <c r="I953" s="220"/>
      <c r="J953" s="41"/>
      <c r="K953" s="41"/>
      <c r="L953" s="45"/>
      <c r="M953" s="221"/>
      <c r="N953" s="222"/>
      <c r="O953" s="85"/>
      <c r="P953" s="85"/>
      <c r="Q953" s="85"/>
      <c r="R953" s="85"/>
      <c r="S953" s="85"/>
      <c r="T953" s="86"/>
      <c r="U953" s="39"/>
      <c r="V953" s="39"/>
      <c r="W953" s="39"/>
      <c r="X953" s="39"/>
      <c r="Y953" s="39"/>
      <c r="Z953" s="39"/>
      <c r="AA953" s="39"/>
      <c r="AB953" s="39"/>
      <c r="AC953" s="39"/>
      <c r="AD953" s="39"/>
      <c r="AE953" s="39"/>
      <c r="AT953" s="18" t="s">
        <v>157</v>
      </c>
      <c r="AU953" s="18" t="s">
        <v>153</v>
      </c>
    </row>
    <row r="954" s="12" customFormat="1" ht="22.8" customHeight="1">
      <c r="A954" s="12"/>
      <c r="B954" s="189"/>
      <c r="C954" s="190"/>
      <c r="D954" s="191" t="s">
        <v>72</v>
      </c>
      <c r="E954" s="203" t="s">
        <v>865</v>
      </c>
      <c r="F954" s="203" t="s">
        <v>866</v>
      </c>
      <c r="G954" s="190"/>
      <c r="H954" s="190"/>
      <c r="I954" s="193"/>
      <c r="J954" s="204">
        <f>BK954</f>
        <v>0</v>
      </c>
      <c r="K954" s="190"/>
      <c r="L954" s="195"/>
      <c r="M954" s="196"/>
      <c r="N954" s="197"/>
      <c r="O954" s="197"/>
      <c r="P954" s="198">
        <f>SUM(P955:P966)</f>
        <v>0</v>
      </c>
      <c r="Q954" s="197"/>
      <c r="R954" s="198">
        <f>SUM(R955:R966)</f>
        <v>0.000408</v>
      </c>
      <c r="S954" s="197"/>
      <c r="T954" s="199">
        <f>SUM(T955:T966)</f>
        <v>0.10879999999999999</v>
      </c>
      <c r="U954" s="12"/>
      <c r="V954" s="12"/>
      <c r="W954" s="12"/>
      <c r="X954" s="12"/>
      <c r="Y954" s="12"/>
      <c r="Z954" s="12"/>
      <c r="AA954" s="12"/>
      <c r="AB954" s="12"/>
      <c r="AC954" s="12"/>
      <c r="AD954" s="12"/>
      <c r="AE954" s="12"/>
      <c r="AR954" s="200" t="s">
        <v>153</v>
      </c>
      <c r="AT954" s="201" t="s">
        <v>72</v>
      </c>
      <c r="AU954" s="201" t="s">
        <v>81</v>
      </c>
      <c r="AY954" s="200" t="s">
        <v>143</v>
      </c>
      <c r="BK954" s="202">
        <f>SUM(BK955:BK966)</f>
        <v>0</v>
      </c>
    </row>
    <row r="955" s="2" customFormat="1" ht="24.15" customHeight="1">
      <c r="A955" s="39"/>
      <c r="B955" s="40"/>
      <c r="C955" s="205" t="s">
        <v>867</v>
      </c>
      <c r="D955" s="205" t="s">
        <v>147</v>
      </c>
      <c r="E955" s="206" t="s">
        <v>868</v>
      </c>
      <c r="F955" s="207" t="s">
        <v>869</v>
      </c>
      <c r="G955" s="208" t="s">
        <v>264</v>
      </c>
      <c r="H955" s="209">
        <v>6.7999999999999998</v>
      </c>
      <c r="I955" s="210"/>
      <c r="J955" s="211">
        <f>ROUND(I955*H955,2)</f>
        <v>0</v>
      </c>
      <c r="K955" s="207" t="s">
        <v>151</v>
      </c>
      <c r="L955" s="45"/>
      <c r="M955" s="212" t="s">
        <v>19</v>
      </c>
      <c r="N955" s="213" t="s">
        <v>45</v>
      </c>
      <c r="O955" s="85"/>
      <c r="P955" s="214">
        <f>O955*H955</f>
        <v>0</v>
      </c>
      <c r="Q955" s="214">
        <v>6.0000000000000002E-05</v>
      </c>
      <c r="R955" s="214">
        <f>Q955*H955</f>
        <v>0.000408</v>
      </c>
      <c r="S955" s="214">
        <v>0</v>
      </c>
      <c r="T955" s="215">
        <f>S955*H955</f>
        <v>0</v>
      </c>
      <c r="U955" s="39"/>
      <c r="V955" s="39"/>
      <c r="W955" s="39"/>
      <c r="X955" s="39"/>
      <c r="Y955" s="39"/>
      <c r="Z955" s="39"/>
      <c r="AA955" s="39"/>
      <c r="AB955" s="39"/>
      <c r="AC955" s="39"/>
      <c r="AD955" s="39"/>
      <c r="AE955" s="39"/>
      <c r="AR955" s="216" t="s">
        <v>308</v>
      </c>
      <c r="AT955" s="216" t="s">
        <v>147</v>
      </c>
      <c r="AU955" s="216" t="s">
        <v>153</v>
      </c>
      <c r="AY955" s="18" t="s">
        <v>143</v>
      </c>
      <c r="BE955" s="217">
        <f>IF(N955="základní",J955,0)</f>
        <v>0</v>
      </c>
      <c r="BF955" s="217">
        <f>IF(N955="snížená",J955,0)</f>
        <v>0</v>
      </c>
      <c r="BG955" s="217">
        <f>IF(N955="zákl. přenesená",J955,0)</f>
        <v>0</v>
      </c>
      <c r="BH955" s="217">
        <f>IF(N955="sníž. přenesená",J955,0)</f>
        <v>0</v>
      </c>
      <c r="BI955" s="217">
        <f>IF(N955="nulová",J955,0)</f>
        <v>0</v>
      </c>
      <c r="BJ955" s="18" t="s">
        <v>153</v>
      </c>
      <c r="BK955" s="217">
        <f>ROUND(I955*H955,2)</f>
        <v>0</v>
      </c>
      <c r="BL955" s="18" t="s">
        <v>308</v>
      </c>
      <c r="BM955" s="216" t="s">
        <v>870</v>
      </c>
    </row>
    <row r="956" s="2" customFormat="1">
      <c r="A956" s="39"/>
      <c r="B956" s="40"/>
      <c r="C956" s="41"/>
      <c r="D956" s="218" t="s">
        <v>155</v>
      </c>
      <c r="E956" s="41"/>
      <c r="F956" s="219" t="s">
        <v>871</v>
      </c>
      <c r="G956" s="41"/>
      <c r="H956" s="41"/>
      <c r="I956" s="220"/>
      <c r="J956" s="41"/>
      <c r="K956" s="41"/>
      <c r="L956" s="45"/>
      <c r="M956" s="221"/>
      <c r="N956" s="222"/>
      <c r="O956" s="85"/>
      <c r="P956" s="85"/>
      <c r="Q956" s="85"/>
      <c r="R956" s="85"/>
      <c r="S956" s="85"/>
      <c r="T956" s="86"/>
      <c r="U956" s="39"/>
      <c r="V956" s="39"/>
      <c r="W956" s="39"/>
      <c r="X956" s="39"/>
      <c r="Y956" s="39"/>
      <c r="Z956" s="39"/>
      <c r="AA956" s="39"/>
      <c r="AB956" s="39"/>
      <c r="AC956" s="39"/>
      <c r="AD956" s="39"/>
      <c r="AE956" s="39"/>
      <c r="AT956" s="18" t="s">
        <v>155</v>
      </c>
      <c r="AU956" s="18" t="s">
        <v>153</v>
      </c>
    </row>
    <row r="957" s="2" customFormat="1">
      <c r="A957" s="39"/>
      <c r="B957" s="40"/>
      <c r="C957" s="41"/>
      <c r="D957" s="218" t="s">
        <v>157</v>
      </c>
      <c r="E957" s="41"/>
      <c r="F957" s="223" t="s">
        <v>872</v>
      </c>
      <c r="G957" s="41"/>
      <c r="H957" s="41"/>
      <c r="I957" s="220"/>
      <c r="J957" s="41"/>
      <c r="K957" s="41"/>
      <c r="L957" s="45"/>
      <c r="M957" s="221"/>
      <c r="N957" s="222"/>
      <c r="O957" s="85"/>
      <c r="P957" s="85"/>
      <c r="Q957" s="85"/>
      <c r="R957" s="85"/>
      <c r="S957" s="85"/>
      <c r="T957" s="86"/>
      <c r="U957" s="39"/>
      <c r="V957" s="39"/>
      <c r="W957" s="39"/>
      <c r="X957" s="39"/>
      <c r="Y957" s="39"/>
      <c r="Z957" s="39"/>
      <c r="AA957" s="39"/>
      <c r="AB957" s="39"/>
      <c r="AC957" s="39"/>
      <c r="AD957" s="39"/>
      <c r="AE957" s="39"/>
      <c r="AT957" s="18" t="s">
        <v>157</v>
      </c>
      <c r="AU957" s="18" t="s">
        <v>153</v>
      </c>
    </row>
    <row r="958" s="13" customFormat="1">
      <c r="A958" s="13"/>
      <c r="B958" s="224"/>
      <c r="C958" s="225"/>
      <c r="D958" s="218" t="s">
        <v>159</v>
      </c>
      <c r="E958" s="226" t="s">
        <v>19</v>
      </c>
      <c r="F958" s="227" t="s">
        <v>873</v>
      </c>
      <c r="G958" s="225"/>
      <c r="H958" s="226" t="s">
        <v>19</v>
      </c>
      <c r="I958" s="228"/>
      <c r="J958" s="225"/>
      <c r="K958" s="225"/>
      <c r="L958" s="229"/>
      <c r="M958" s="230"/>
      <c r="N958" s="231"/>
      <c r="O958" s="231"/>
      <c r="P958" s="231"/>
      <c r="Q958" s="231"/>
      <c r="R958" s="231"/>
      <c r="S958" s="231"/>
      <c r="T958" s="232"/>
      <c r="U958" s="13"/>
      <c r="V958" s="13"/>
      <c r="W958" s="13"/>
      <c r="X958" s="13"/>
      <c r="Y958" s="13"/>
      <c r="Z958" s="13"/>
      <c r="AA958" s="13"/>
      <c r="AB958" s="13"/>
      <c r="AC958" s="13"/>
      <c r="AD958" s="13"/>
      <c r="AE958" s="13"/>
      <c r="AT958" s="233" t="s">
        <v>159</v>
      </c>
      <c r="AU958" s="233" t="s">
        <v>153</v>
      </c>
      <c r="AV958" s="13" t="s">
        <v>81</v>
      </c>
      <c r="AW958" s="13" t="s">
        <v>35</v>
      </c>
      <c r="AX958" s="13" t="s">
        <v>73</v>
      </c>
      <c r="AY958" s="233" t="s">
        <v>143</v>
      </c>
    </row>
    <row r="959" s="14" customFormat="1">
      <c r="A959" s="14"/>
      <c r="B959" s="234"/>
      <c r="C959" s="235"/>
      <c r="D959" s="218" t="s">
        <v>159</v>
      </c>
      <c r="E959" s="236" t="s">
        <v>19</v>
      </c>
      <c r="F959" s="237" t="s">
        <v>874</v>
      </c>
      <c r="G959" s="235"/>
      <c r="H959" s="238">
        <v>6.7999999999999998</v>
      </c>
      <c r="I959" s="239"/>
      <c r="J959" s="235"/>
      <c r="K959" s="235"/>
      <c r="L959" s="240"/>
      <c r="M959" s="241"/>
      <c r="N959" s="242"/>
      <c r="O959" s="242"/>
      <c r="P959" s="242"/>
      <c r="Q959" s="242"/>
      <c r="R959" s="242"/>
      <c r="S959" s="242"/>
      <c r="T959" s="243"/>
      <c r="U959" s="14"/>
      <c r="V959" s="14"/>
      <c r="W959" s="14"/>
      <c r="X959" s="14"/>
      <c r="Y959" s="14"/>
      <c r="Z959" s="14"/>
      <c r="AA959" s="14"/>
      <c r="AB959" s="14"/>
      <c r="AC959" s="14"/>
      <c r="AD959" s="14"/>
      <c r="AE959" s="14"/>
      <c r="AT959" s="244" t="s">
        <v>159</v>
      </c>
      <c r="AU959" s="244" t="s">
        <v>153</v>
      </c>
      <c r="AV959" s="14" t="s">
        <v>153</v>
      </c>
      <c r="AW959" s="14" t="s">
        <v>35</v>
      </c>
      <c r="AX959" s="14" t="s">
        <v>81</v>
      </c>
      <c r="AY959" s="244" t="s">
        <v>143</v>
      </c>
    </row>
    <row r="960" s="2" customFormat="1" ht="24.15" customHeight="1">
      <c r="A960" s="39"/>
      <c r="B960" s="40"/>
      <c r="C960" s="205" t="s">
        <v>875</v>
      </c>
      <c r="D960" s="205" t="s">
        <v>147</v>
      </c>
      <c r="E960" s="206" t="s">
        <v>876</v>
      </c>
      <c r="F960" s="207" t="s">
        <v>877</v>
      </c>
      <c r="G960" s="208" t="s">
        <v>264</v>
      </c>
      <c r="H960" s="209">
        <v>6.7999999999999998</v>
      </c>
      <c r="I960" s="210"/>
      <c r="J960" s="211">
        <f>ROUND(I960*H960,2)</f>
        <v>0</v>
      </c>
      <c r="K960" s="207" t="s">
        <v>151</v>
      </c>
      <c r="L960" s="45"/>
      <c r="M960" s="212" t="s">
        <v>19</v>
      </c>
      <c r="N960" s="213" t="s">
        <v>45</v>
      </c>
      <c r="O960" s="85"/>
      <c r="P960" s="214">
        <f>O960*H960</f>
        <v>0</v>
      </c>
      <c r="Q960" s="214">
        <v>0</v>
      </c>
      <c r="R960" s="214">
        <f>Q960*H960</f>
        <v>0</v>
      </c>
      <c r="S960" s="214">
        <v>0.016</v>
      </c>
      <c r="T960" s="215">
        <f>S960*H960</f>
        <v>0.10879999999999999</v>
      </c>
      <c r="U960" s="39"/>
      <c r="V960" s="39"/>
      <c r="W960" s="39"/>
      <c r="X960" s="39"/>
      <c r="Y960" s="39"/>
      <c r="Z960" s="39"/>
      <c r="AA960" s="39"/>
      <c r="AB960" s="39"/>
      <c r="AC960" s="39"/>
      <c r="AD960" s="39"/>
      <c r="AE960" s="39"/>
      <c r="AR960" s="216" t="s">
        <v>308</v>
      </c>
      <c r="AT960" s="216" t="s">
        <v>147</v>
      </c>
      <c r="AU960" s="216" t="s">
        <v>153</v>
      </c>
      <c r="AY960" s="18" t="s">
        <v>143</v>
      </c>
      <c r="BE960" s="217">
        <f>IF(N960="základní",J960,0)</f>
        <v>0</v>
      </c>
      <c r="BF960" s="217">
        <f>IF(N960="snížená",J960,0)</f>
        <v>0</v>
      </c>
      <c r="BG960" s="217">
        <f>IF(N960="zákl. přenesená",J960,0)</f>
        <v>0</v>
      </c>
      <c r="BH960" s="217">
        <f>IF(N960="sníž. přenesená",J960,0)</f>
        <v>0</v>
      </c>
      <c r="BI960" s="217">
        <f>IF(N960="nulová",J960,0)</f>
        <v>0</v>
      </c>
      <c r="BJ960" s="18" t="s">
        <v>153</v>
      </c>
      <c r="BK960" s="217">
        <f>ROUND(I960*H960,2)</f>
        <v>0</v>
      </c>
      <c r="BL960" s="18" t="s">
        <v>308</v>
      </c>
      <c r="BM960" s="216" t="s">
        <v>878</v>
      </c>
    </row>
    <row r="961" s="2" customFormat="1">
      <c r="A961" s="39"/>
      <c r="B961" s="40"/>
      <c r="C961" s="41"/>
      <c r="D961" s="218" t="s">
        <v>155</v>
      </c>
      <c r="E961" s="41"/>
      <c r="F961" s="219" t="s">
        <v>879</v>
      </c>
      <c r="G961" s="41"/>
      <c r="H961" s="41"/>
      <c r="I961" s="220"/>
      <c r="J961" s="41"/>
      <c r="K961" s="41"/>
      <c r="L961" s="45"/>
      <c r="M961" s="221"/>
      <c r="N961" s="222"/>
      <c r="O961" s="85"/>
      <c r="P961" s="85"/>
      <c r="Q961" s="85"/>
      <c r="R961" s="85"/>
      <c r="S961" s="85"/>
      <c r="T961" s="86"/>
      <c r="U961" s="39"/>
      <c r="V961" s="39"/>
      <c r="W961" s="39"/>
      <c r="X961" s="39"/>
      <c r="Y961" s="39"/>
      <c r="Z961" s="39"/>
      <c r="AA961" s="39"/>
      <c r="AB961" s="39"/>
      <c r="AC961" s="39"/>
      <c r="AD961" s="39"/>
      <c r="AE961" s="39"/>
      <c r="AT961" s="18" t="s">
        <v>155</v>
      </c>
      <c r="AU961" s="18" t="s">
        <v>153</v>
      </c>
    </row>
    <row r="962" s="13" customFormat="1">
      <c r="A962" s="13"/>
      <c r="B962" s="224"/>
      <c r="C962" s="225"/>
      <c r="D962" s="218" t="s">
        <v>159</v>
      </c>
      <c r="E962" s="226" t="s">
        <v>19</v>
      </c>
      <c r="F962" s="227" t="s">
        <v>873</v>
      </c>
      <c r="G962" s="225"/>
      <c r="H962" s="226" t="s">
        <v>19</v>
      </c>
      <c r="I962" s="228"/>
      <c r="J962" s="225"/>
      <c r="K962" s="225"/>
      <c r="L962" s="229"/>
      <c r="M962" s="230"/>
      <c r="N962" s="231"/>
      <c r="O962" s="231"/>
      <c r="P962" s="231"/>
      <c r="Q962" s="231"/>
      <c r="R962" s="231"/>
      <c r="S962" s="231"/>
      <c r="T962" s="232"/>
      <c r="U962" s="13"/>
      <c r="V962" s="13"/>
      <c r="W962" s="13"/>
      <c r="X962" s="13"/>
      <c r="Y962" s="13"/>
      <c r="Z962" s="13"/>
      <c r="AA962" s="13"/>
      <c r="AB962" s="13"/>
      <c r="AC962" s="13"/>
      <c r="AD962" s="13"/>
      <c r="AE962" s="13"/>
      <c r="AT962" s="233" t="s">
        <v>159</v>
      </c>
      <c r="AU962" s="233" t="s">
        <v>153</v>
      </c>
      <c r="AV962" s="13" t="s">
        <v>81</v>
      </c>
      <c r="AW962" s="13" t="s">
        <v>35</v>
      </c>
      <c r="AX962" s="13" t="s">
        <v>73</v>
      </c>
      <c r="AY962" s="233" t="s">
        <v>143</v>
      </c>
    </row>
    <row r="963" s="14" customFormat="1">
      <c r="A963" s="14"/>
      <c r="B963" s="234"/>
      <c r="C963" s="235"/>
      <c r="D963" s="218" t="s">
        <v>159</v>
      </c>
      <c r="E963" s="236" t="s">
        <v>19</v>
      </c>
      <c r="F963" s="237" t="s">
        <v>874</v>
      </c>
      <c r="G963" s="235"/>
      <c r="H963" s="238">
        <v>6.7999999999999998</v>
      </c>
      <c r="I963" s="239"/>
      <c r="J963" s="235"/>
      <c r="K963" s="235"/>
      <c r="L963" s="240"/>
      <c r="M963" s="241"/>
      <c r="N963" s="242"/>
      <c r="O963" s="242"/>
      <c r="P963" s="242"/>
      <c r="Q963" s="242"/>
      <c r="R963" s="242"/>
      <c r="S963" s="242"/>
      <c r="T963" s="243"/>
      <c r="U963" s="14"/>
      <c r="V963" s="14"/>
      <c r="W963" s="14"/>
      <c r="X963" s="14"/>
      <c r="Y963" s="14"/>
      <c r="Z963" s="14"/>
      <c r="AA963" s="14"/>
      <c r="AB963" s="14"/>
      <c r="AC963" s="14"/>
      <c r="AD963" s="14"/>
      <c r="AE963" s="14"/>
      <c r="AT963" s="244" t="s">
        <v>159</v>
      </c>
      <c r="AU963" s="244" t="s">
        <v>153</v>
      </c>
      <c r="AV963" s="14" t="s">
        <v>153</v>
      </c>
      <c r="AW963" s="14" t="s">
        <v>35</v>
      </c>
      <c r="AX963" s="14" t="s">
        <v>81</v>
      </c>
      <c r="AY963" s="244" t="s">
        <v>143</v>
      </c>
    </row>
    <row r="964" s="2" customFormat="1" ht="24.15" customHeight="1">
      <c r="A964" s="39"/>
      <c r="B964" s="40"/>
      <c r="C964" s="205" t="s">
        <v>880</v>
      </c>
      <c r="D964" s="205" t="s">
        <v>147</v>
      </c>
      <c r="E964" s="206" t="s">
        <v>881</v>
      </c>
      <c r="F964" s="207" t="s">
        <v>882</v>
      </c>
      <c r="G964" s="208" t="s">
        <v>628</v>
      </c>
      <c r="H964" s="266"/>
      <c r="I964" s="210"/>
      <c r="J964" s="211">
        <f>ROUND(I964*H964,2)</f>
        <v>0</v>
      </c>
      <c r="K964" s="207" t="s">
        <v>151</v>
      </c>
      <c r="L964" s="45"/>
      <c r="M964" s="212" t="s">
        <v>19</v>
      </c>
      <c r="N964" s="213" t="s">
        <v>45</v>
      </c>
      <c r="O964" s="85"/>
      <c r="P964" s="214">
        <f>O964*H964</f>
        <v>0</v>
      </c>
      <c r="Q964" s="214">
        <v>0</v>
      </c>
      <c r="R964" s="214">
        <f>Q964*H964</f>
        <v>0</v>
      </c>
      <c r="S964" s="214">
        <v>0</v>
      </c>
      <c r="T964" s="215">
        <f>S964*H964</f>
        <v>0</v>
      </c>
      <c r="U964" s="39"/>
      <c r="V964" s="39"/>
      <c r="W964" s="39"/>
      <c r="X964" s="39"/>
      <c r="Y964" s="39"/>
      <c r="Z964" s="39"/>
      <c r="AA964" s="39"/>
      <c r="AB964" s="39"/>
      <c r="AC964" s="39"/>
      <c r="AD964" s="39"/>
      <c r="AE964" s="39"/>
      <c r="AR964" s="216" t="s">
        <v>308</v>
      </c>
      <c r="AT964" s="216" t="s">
        <v>147</v>
      </c>
      <c r="AU964" s="216" t="s">
        <v>153</v>
      </c>
      <c r="AY964" s="18" t="s">
        <v>143</v>
      </c>
      <c r="BE964" s="217">
        <f>IF(N964="základní",J964,0)</f>
        <v>0</v>
      </c>
      <c r="BF964" s="217">
        <f>IF(N964="snížená",J964,0)</f>
        <v>0</v>
      </c>
      <c r="BG964" s="217">
        <f>IF(N964="zákl. přenesená",J964,0)</f>
        <v>0</v>
      </c>
      <c r="BH964" s="217">
        <f>IF(N964="sníž. přenesená",J964,0)</f>
        <v>0</v>
      </c>
      <c r="BI964" s="217">
        <f>IF(N964="nulová",J964,0)</f>
        <v>0</v>
      </c>
      <c r="BJ964" s="18" t="s">
        <v>153</v>
      </c>
      <c r="BK964" s="217">
        <f>ROUND(I964*H964,2)</f>
        <v>0</v>
      </c>
      <c r="BL964" s="18" t="s">
        <v>308</v>
      </c>
      <c r="BM964" s="216" t="s">
        <v>883</v>
      </c>
    </row>
    <row r="965" s="2" customFormat="1">
      <c r="A965" s="39"/>
      <c r="B965" s="40"/>
      <c r="C965" s="41"/>
      <c r="D965" s="218" t="s">
        <v>155</v>
      </c>
      <c r="E965" s="41"/>
      <c r="F965" s="219" t="s">
        <v>884</v>
      </c>
      <c r="G965" s="41"/>
      <c r="H965" s="41"/>
      <c r="I965" s="220"/>
      <c r="J965" s="41"/>
      <c r="K965" s="41"/>
      <c r="L965" s="45"/>
      <c r="M965" s="221"/>
      <c r="N965" s="222"/>
      <c r="O965" s="85"/>
      <c r="P965" s="85"/>
      <c r="Q965" s="85"/>
      <c r="R965" s="85"/>
      <c r="S965" s="85"/>
      <c r="T965" s="86"/>
      <c r="U965" s="39"/>
      <c r="V965" s="39"/>
      <c r="W965" s="39"/>
      <c r="X965" s="39"/>
      <c r="Y965" s="39"/>
      <c r="Z965" s="39"/>
      <c r="AA965" s="39"/>
      <c r="AB965" s="39"/>
      <c r="AC965" s="39"/>
      <c r="AD965" s="39"/>
      <c r="AE965" s="39"/>
      <c r="AT965" s="18" t="s">
        <v>155</v>
      </c>
      <c r="AU965" s="18" t="s">
        <v>153</v>
      </c>
    </row>
    <row r="966" s="2" customFormat="1">
      <c r="A966" s="39"/>
      <c r="B966" s="40"/>
      <c r="C966" s="41"/>
      <c r="D966" s="218" t="s">
        <v>157</v>
      </c>
      <c r="E966" s="41"/>
      <c r="F966" s="223" t="s">
        <v>885</v>
      </c>
      <c r="G966" s="41"/>
      <c r="H966" s="41"/>
      <c r="I966" s="220"/>
      <c r="J966" s="41"/>
      <c r="K966" s="41"/>
      <c r="L966" s="45"/>
      <c r="M966" s="221"/>
      <c r="N966" s="222"/>
      <c r="O966" s="85"/>
      <c r="P966" s="85"/>
      <c r="Q966" s="85"/>
      <c r="R966" s="85"/>
      <c r="S966" s="85"/>
      <c r="T966" s="86"/>
      <c r="U966" s="39"/>
      <c r="V966" s="39"/>
      <c r="W966" s="39"/>
      <c r="X966" s="39"/>
      <c r="Y966" s="39"/>
      <c r="Z966" s="39"/>
      <c r="AA966" s="39"/>
      <c r="AB966" s="39"/>
      <c r="AC966" s="39"/>
      <c r="AD966" s="39"/>
      <c r="AE966" s="39"/>
      <c r="AT966" s="18" t="s">
        <v>157</v>
      </c>
      <c r="AU966" s="18" t="s">
        <v>153</v>
      </c>
    </row>
    <row r="967" s="12" customFormat="1" ht="22.8" customHeight="1">
      <c r="A967" s="12"/>
      <c r="B967" s="189"/>
      <c r="C967" s="190"/>
      <c r="D967" s="191" t="s">
        <v>72</v>
      </c>
      <c r="E967" s="203" t="s">
        <v>886</v>
      </c>
      <c r="F967" s="203" t="s">
        <v>887</v>
      </c>
      <c r="G967" s="190"/>
      <c r="H967" s="190"/>
      <c r="I967" s="193"/>
      <c r="J967" s="204">
        <f>BK967</f>
        <v>0</v>
      </c>
      <c r="K967" s="190"/>
      <c r="L967" s="195"/>
      <c r="M967" s="196"/>
      <c r="N967" s="197"/>
      <c r="O967" s="197"/>
      <c r="P967" s="198">
        <f>SUM(P968:P1029)</f>
        <v>0</v>
      </c>
      <c r="Q967" s="197"/>
      <c r="R967" s="198">
        <f>SUM(R968:R1029)</f>
        <v>0.17329549999999999</v>
      </c>
      <c r="S967" s="197"/>
      <c r="T967" s="199">
        <f>SUM(T968:T1029)</f>
        <v>0.49362819999999996</v>
      </c>
      <c r="U967" s="12"/>
      <c r="V967" s="12"/>
      <c r="W967" s="12"/>
      <c r="X967" s="12"/>
      <c r="Y967" s="12"/>
      <c r="Z967" s="12"/>
      <c r="AA967" s="12"/>
      <c r="AB967" s="12"/>
      <c r="AC967" s="12"/>
      <c r="AD967" s="12"/>
      <c r="AE967" s="12"/>
      <c r="AR967" s="200" t="s">
        <v>153</v>
      </c>
      <c r="AT967" s="201" t="s">
        <v>72</v>
      </c>
      <c r="AU967" s="201" t="s">
        <v>81</v>
      </c>
      <c r="AY967" s="200" t="s">
        <v>143</v>
      </c>
      <c r="BK967" s="202">
        <f>SUM(BK968:BK1029)</f>
        <v>0</v>
      </c>
    </row>
    <row r="968" s="2" customFormat="1" ht="24.15" customHeight="1">
      <c r="A968" s="39"/>
      <c r="B968" s="40"/>
      <c r="C968" s="205" t="s">
        <v>888</v>
      </c>
      <c r="D968" s="205" t="s">
        <v>147</v>
      </c>
      <c r="E968" s="206" t="s">
        <v>889</v>
      </c>
      <c r="F968" s="207" t="s">
        <v>890</v>
      </c>
      <c r="G968" s="208" t="s">
        <v>150</v>
      </c>
      <c r="H968" s="209">
        <v>5.0599999999999996</v>
      </c>
      <c r="I968" s="210"/>
      <c r="J968" s="211">
        <f>ROUND(I968*H968,2)</f>
        <v>0</v>
      </c>
      <c r="K968" s="207" t="s">
        <v>151</v>
      </c>
      <c r="L968" s="45"/>
      <c r="M968" s="212" t="s">
        <v>19</v>
      </c>
      <c r="N968" s="213" t="s">
        <v>45</v>
      </c>
      <c r="O968" s="85"/>
      <c r="P968" s="214">
        <f>O968*H968</f>
        <v>0</v>
      </c>
      <c r="Q968" s="214">
        <v>5.0000000000000002E-05</v>
      </c>
      <c r="R968" s="214">
        <f>Q968*H968</f>
        <v>0.00025299999999999997</v>
      </c>
      <c r="S968" s="214">
        <v>0</v>
      </c>
      <c r="T968" s="215">
        <f>S968*H968</f>
        <v>0</v>
      </c>
      <c r="U968" s="39"/>
      <c r="V968" s="39"/>
      <c r="W968" s="39"/>
      <c r="X968" s="39"/>
      <c r="Y968" s="39"/>
      <c r="Z968" s="39"/>
      <c r="AA968" s="39"/>
      <c r="AB968" s="39"/>
      <c r="AC968" s="39"/>
      <c r="AD968" s="39"/>
      <c r="AE968" s="39"/>
      <c r="AR968" s="216" t="s">
        <v>308</v>
      </c>
      <c r="AT968" s="216" t="s">
        <v>147</v>
      </c>
      <c r="AU968" s="216" t="s">
        <v>153</v>
      </c>
      <c r="AY968" s="18" t="s">
        <v>143</v>
      </c>
      <c r="BE968" s="217">
        <f>IF(N968="základní",J968,0)</f>
        <v>0</v>
      </c>
      <c r="BF968" s="217">
        <f>IF(N968="snížená",J968,0)</f>
        <v>0</v>
      </c>
      <c r="BG968" s="217">
        <f>IF(N968="zákl. přenesená",J968,0)</f>
        <v>0</v>
      </c>
      <c r="BH968" s="217">
        <f>IF(N968="sníž. přenesená",J968,0)</f>
        <v>0</v>
      </c>
      <c r="BI968" s="217">
        <f>IF(N968="nulová",J968,0)</f>
        <v>0</v>
      </c>
      <c r="BJ968" s="18" t="s">
        <v>153</v>
      </c>
      <c r="BK968" s="217">
        <f>ROUND(I968*H968,2)</f>
        <v>0</v>
      </c>
      <c r="BL968" s="18" t="s">
        <v>308</v>
      </c>
      <c r="BM968" s="216" t="s">
        <v>891</v>
      </c>
    </row>
    <row r="969" s="2" customFormat="1">
      <c r="A969" s="39"/>
      <c r="B969" s="40"/>
      <c r="C969" s="41"/>
      <c r="D969" s="218" t="s">
        <v>155</v>
      </c>
      <c r="E969" s="41"/>
      <c r="F969" s="219" t="s">
        <v>892</v>
      </c>
      <c r="G969" s="41"/>
      <c r="H969" s="41"/>
      <c r="I969" s="220"/>
      <c r="J969" s="41"/>
      <c r="K969" s="41"/>
      <c r="L969" s="45"/>
      <c r="M969" s="221"/>
      <c r="N969" s="222"/>
      <c r="O969" s="85"/>
      <c r="P969" s="85"/>
      <c r="Q969" s="85"/>
      <c r="R969" s="85"/>
      <c r="S969" s="85"/>
      <c r="T969" s="86"/>
      <c r="U969" s="39"/>
      <c r="V969" s="39"/>
      <c r="W969" s="39"/>
      <c r="X969" s="39"/>
      <c r="Y969" s="39"/>
      <c r="Z969" s="39"/>
      <c r="AA969" s="39"/>
      <c r="AB969" s="39"/>
      <c r="AC969" s="39"/>
      <c r="AD969" s="39"/>
      <c r="AE969" s="39"/>
      <c r="AT969" s="18" t="s">
        <v>155</v>
      </c>
      <c r="AU969" s="18" t="s">
        <v>153</v>
      </c>
    </row>
    <row r="970" s="13" customFormat="1">
      <c r="A970" s="13"/>
      <c r="B970" s="224"/>
      <c r="C970" s="225"/>
      <c r="D970" s="218" t="s">
        <v>159</v>
      </c>
      <c r="E970" s="226" t="s">
        <v>19</v>
      </c>
      <c r="F970" s="227" t="s">
        <v>221</v>
      </c>
      <c r="G970" s="225"/>
      <c r="H970" s="226" t="s">
        <v>19</v>
      </c>
      <c r="I970" s="228"/>
      <c r="J970" s="225"/>
      <c r="K970" s="225"/>
      <c r="L970" s="229"/>
      <c r="M970" s="230"/>
      <c r="N970" s="231"/>
      <c r="O970" s="231"/>
      <c r="P970" s="231"/>
      <c r="Q970" s="231"/>
      <c r="R970" s="231"/>
      <c r="S970" s="231"/>
      <c r="T970" s="232"/>
      <c r="U970" s="13"/>
      <c r="V970" s="13"/>
      <c r="W970" s="13"/>
      <c r="X970" s="13"/>
      <c r="Y970" s="13"/>
      <c r="Z970" s="13"/>
      <c r="AA970" s="13"/>
      <c r="AB970" s="13"/>
      <c r="AC970" s="13"/>
      <c r="AD970" s="13"/>
      <c r="AE970" s="13"/>
      <c r="AT970" s="233" t="s">
        <v>159</v>
      </c>
      <c r="AU970" s="233" t="s">
        <v>153</v>
      </c>
      <c r="AV970" s="13" t="s">
        <v>81</v>
      </c>
      <c r="AW970" s="13" t="s">
        <v>35</v>
      </c>
      <c r="AX970" s="13" t="s">
        <v>73</v>
      </c>
      <c r="AY970" s="233" t="s">
        <v>143</v>
      </c>
    </row>
    <row r="971" s="14" customFormat="1">
      <c r="A971" s="14"/>
      <c r="B971" s="234"/>
      <c r="C971" s="235"/>
      <c r="D971" s="218" t="s">
        <v>159</v>
      </c>
      <c r="E971" s="236" t="s">
        <v>19</v>
      </c>
      <c r="F971" s="237" t="s">
        <v>479</v>
      </c>
      <c r="G971" s="235"/>
      <c r="H971" s="238">
        <v>5.0599999999999996</v>
      </c>
      <c r="I971" s="239"/>
      <c r="J971" s="235"/>
      <c r="K971" s="235"/>
      <c r="L971" s="240"/>
      <c r="M971" s="241"/>
      <c r="N971" s="242"/>
      <c r="O971" s="242"/>
      <c r="P971" s="242"/>
      <c r="Q971" s="242"/>
      <c r="R971" s="242"/>
      <c r="S971" s="242"/>
      <c r="T971" s="243"/>
      <c r="U971" s="14"/>
      <c r="V971" s="14"/>
      <c r="W971" s="14"/>
      <c r="X971" s="14"/>
      <c r="Y971" s="14"/>
      <c r="Z971" s="14"/>
      <c r="AA971" s="14"/>
      <c r="AB971" s="14"/>
      <c r="AC971" s="14"/>
      <c r="AD971" s="14"/>
      <c r="AE971" s="14"/>
      <c r="AT971" s="244" t="s">
        <v>159</v>
      </c>
      <c r="AU971" s="244" t="s">
        <v>153</v>
      </c>
      <c r="AV971" s="14" t="s">
        <v>153</v>
      </c>
      <c r="AW971" s="14" t="s">
        <v>35</v>
      </c>
      <c r="AX971" s="14" t="s">
        <v>81</v>
      </c>
      <c r="AY971" s="244" t="s">
        <v>143</v>
      </c>
    </row>
    <row r="972" s="2" customFormat="1" ht="24.15" customHeight="1">
      <c r="A972" s="39"/>
      <c r="B972" s="40"/>
      <c r="C972" s="205" t="s">
        <v>893</v>
      </c>
      <c r="D972" s="205" t="s">
        <v>147</v>
      </c>
      <c r="E972" s="206" t="s">
        <v>894</v>
      </c>
      <c r="F972" s="207" t="s">
        <v>895</v>
      </c>
      <c r="G972" s="208" t="s">
        <v>264</v>
      </c>
      <c r="H972" s="209">
        <v>6.7999999999999998</v>
      </c>
      <c r="I972" s="210"/>
      <c r="J972" s="211">
        <f>ROUND(I972*H972,2)</f>
        <v>0</v>
      </c>
      <c r="K972" s="207" t="s">
        <v>151</v>
      </c>
      <c r="L972" s="45"/>
      <c r="M972" s="212" t="s">
        <v>19</v>
      </c>
      <c r="N972" s="213" t="s">
        <v>45</v>
      </c>
      <c r="O972" s="85"/>
      <c r="P972" s="214">
        <f>O972*H972</f>
        <v>0</v>
      </c>
      <c r="Q972" s="214">
        <v>0.00034000000000000002</v>
      </c>
      <c r="R972" s="214">
        <f>Q972*H972</f>
        <v>0.0023120000000000003</v>
      </c>
      <c r="S972" s="214">
        <v>0</v>
      </c>
      <c r="T972" s="215">
        <f>S972*H972</f>
        <v>0</v>
      </c>
      <c r="U972" s="39"/>
      <c r="V972" s="39"/>
      <c r="W972" s="39"/>
      <c r="X972" s="39"/>
      <c r="Y972" s="39"/>
      <c r="Z972" s="39"/>
      <c r="AA972" s="39"/>
      <c r="AB972" s="39"/>
      <c r="AC972" s="39"/>
      <c r="AD972" s="39"/>
      <c r="AE972" s="39"/>
      <c r="AR972" s="216" t="s">
        <v>308</v>
      </c>
      <c r="AT972" s="216" t="s">
        <v>147</v>
      </c>
      <c r="AU972" s="216" t="s">
        <v>153</v>
      </c>
      <c r="AY972" s="18" t="s">
        <v>143</v>
      </c>
      <c r="BE972" s="217">
        <f>IF(N972="základní",J972,0)</f>
        <v>0</v>
      </c>
      <c r="BF972" s="217">
        <f>IF(N972="snížená",J972,0)</f>
        <v>0</v>
      </c>
      <c r="BG972" s="217">
        <f>IF(N972="zákl. přenesená",J972,0)</f>
        <v>0</v>
      </c>
      <c r="BH972" s="217">
        <f>IF(N972="sníž. přenesená",J972,0)</f>
        <v>0</v>
      </c>
      <c r="BI972" s="217">
        <f>IF(N972="nulová",J972,0)</f>
        <v>0</v>
      </c>
      <c r="BJ972" s="18" t="s">
        <v>153</v>
      </c>
      <c r="BK972" s="217">
        <f>ROUND(I972*H972,2)</f>
        <v>0</v>
      </c>
      <c r="BL972" s="18" t="s">
        <v>308</v>
      </c>
      <c r="BM972" s="216" t="s">
        <v>896</v>
      </c>
    </row>
    <row r="973" s="2" customFormat="1">
      <c r="A973" s="39"/>
      <c r="B973" s="40"/>
      <c r="C973" s="41"/>
      <c r="D973" s="218" t="s">
        <v>155</v>
      </c>
      <c r="E973" s="41"/>
      <c r="F973" s="219" t="s">
        <v>897</v>
      </c>
      <c r="G973" s="41"/>
      <c r="H973" s="41"/>
      <c r="I973" s="220"/>
      <c r="J973" s="41"/>
      <c r="K973" s="41"/>
      <c r="L973" s="45"/>
      <c r="M973" s="221"/>
      <c r="N973" s="222"/>
      <c r="O973" s="85"/>
      <c r="P973" s="85"/>
      <c r="Q973" s="85"/>
      <c r="R973" s="85"/>
      <c r="S973" s="85"/>
      <c r="T973" s="86"/>
      <c r="U973" s="39"/>
      <c r="V973" s="39"/>
      <c r="W973" s="39"/>
      <c r="X973" s="39"/>
      <c r="Y973" s="39"/>
      <c r="Z973" s="39"/>
      <c r="AA973" s="39"/>
      <c r="AB973" s="39"/>
      <c r="AC973" s="39"/>
      <c r="AD973" s="39"/>
      <c r="AE973" s="39"/>
      <c r="AT973" s="18" t="s">
        <v>155</v>
      </c>
      <c r="AU973" s="18" t="s">
        <v>153</v>
      </c>
    </row>
    <row r="974" s="2" customFormat="1">
      <c r="A974" s="39"/>
      <c r="B974" s="40"/>
      <c r="C974" s="41"/>
      <c r="D974" s="218" t="s">
        <v>157</v>
      </c>
      <c r="E974" s="41"/>
      <c r="F974" s="223" t="s">
        <v>898</v>
      </c>
      <c r="G974" s="41"/>
      <c r="H974" s="41"/>
      <c r="I974" s="220"/>
      <c r="J974" s="41"/>
      <c r="K974" s="41"/>
      <c r="L974" s="45"/>
      <c r="M974" s="221"/>
      <c r="N974" s="222"/>
      <c r="O974" s="85"/>
      <c r="P974" s="85"/>
      <c r="Q974" s="85"/>
      <c r="R974" s="85"/>
      <c r="S974" s="85"/>
      <c r="T974" s="86"/>
      <c r="U974" s="39"/>
      <c r="V974" s="39"/>
      <c r="W974" s="39"/>
      <c r="X974" s="39"/>
      <c r="Y974" s="39"/>
      <c r="Z974" s="39"/>
      <c r="AA974" s="39"/>
      <c r="AB974" s="39"/>
      <c r="AC974" s="39"/>
      <c r="AD974" s="39"/>
      <c r="AE974" s="39"/>
      <c r="AT974" s="18" t="s">
        <v>157</v>
      </c>
      <c r="AU974" s="18" t="s">
        <v>153</v>
      </c>
    </row>
    <row r="975" s="13" customFormat="1">
      <c r="A975" s="13"/>
      <c r="B975" s="224"/>
      <c r="C975" s="225"/>
      <c r="D975" s="218" t="s">
        <v>159</v>
      </c>
      <c r="E975" s="226" t="s">
        <v>19</v>
      </c>
      <c r="F975" s="227" t="s">
        <v>221</v>
      </c>
      <c r="G975" s="225"/>
      <c r="H975" s="226" t="s">
        <v>19</v>
      </c>
      <c r="I975" s="228"/>
      <c r="J975" s="225"/>
      <c r="K975" s="225"/>
      <c r="L975" s="229"/>
      <c r="M975" s="230"/>
      <c r="N975" s="231"/>
      <c r="O975" s="231"/>
      <c r="P975" s="231"/>
      <c r="Q975" s="231"/>
      <c r="R975" s="231"/>
      <c r="S975" s="231"/>
      <c r="T975" s="232"/>
      <c r="U975" s="13"/>
      <c r="V975" s="13"/>
      <c r="W975" s="13"/>
      <c r="X975" s="13"/>
      <c r="Y975" s="13"/>
      <c r="Z975" s="13"/>
      <c r="AA975" s="13"/>
      <c r="AB975" s="13"/>
      <c r="AC975" s="13"/>
      <c r="AD975" s="13"/>
      <c r="AE975" s="13"/>
      <c r="AT975" s="233" t="s">
        <v>159</v>
      </c>
      <c r="AU975" s="233" t="s">
        <v>153</v>
      </c>
      <c r="AV975" s="13" t="s">
        <v>81</v>
      </c>
      <c r="AW975" s="13" t="s">
        <v>35</v>
      </c>
      <c r="AX975" s="13" t="s">
        <v>73</v>
      </c>
      <c r="AY975" s="233" t="s">
        <v>143</v>
      </c>
    </row>
    <row r="976" s="14" customFormat="1">
      <c r="A976" s="14"/>
      <c r="B976" s="234"/>
      <c r="C976" s="235"/>
      <c r="D976" s="218" t="s">
        <v>159</v>
      </c>
      <c r="E976" s="236" t="s">
        <v>19</v>
      </c>
      <c r="F976" s="237" t="s">
        <v>874</v>
      </c>
      <c r="G976" s="235"/>
      <c r="H976" s="238">
        <v>6.7999999999999998</v>
      </c>
      <c r="I976" s="239"/>
      <c r="J976" s="235"/>
      <c r="K976" s="235"/>
      <c r="L976" s="240"/>
      <c r="M976" s="241"/>
      <c r="N976" s="242"/>
      <c r="O976" s="242"/>
      <c r="P976" s="242"/>
      <c r="Q976" s="242"/>
      <c r="R976" s="242"/>
      <c r="S976" s="242"/>
      <c r="T976" s="243"/>
      <c r="U976" s="14"/>
      <c r="V976" s="14"/>
      <c r="W976" s="14"/>
      <c r="X976" s="14"/>
      <c r="Y976" s="14"/>
      <c r="Z976" s="14"/>
      <c r="AA976" s="14"/>
      <c r="AB976" s="14"/>
      <c r="AC976" s="14"/>
      <c r="AD976" s="14"/>
      <c r="AE976" s="14"/>
      <c r="AT976" s="244" t="s">
        <v>159</v>
      </c>
      <c r="AU976" s="244" t="s">
        <v>153</v>
      </c>
      <c r="AV976" s="14" t="s">
        <v>153</v>
      </c>
      <c r="AW976" s="14" t="s">
        <v>35</v>
      </c>
      <c r="AX976" s="14" t="s">
        <v>81</v>
      </c>
      <c r="AY976" s="244" t="s">
        <v>143</v>
      </c>
    </row>
    <row r="977" s="2" customFormat="1" ht="24.15" customHeight="1">
      <c r="A977" s="39"/>
      <c r="B977" s="40"/>
      <c r="C977" s="256" t="s">
        <v>899</v>
      </c>
      <c r="D977" s="256" t="s">
        <v>191</v>
      </c>
      <c r="E977" s="257" t="s">
        <v>900</v>
      </c>
      <c r="F977" s="258" t="s">
        <v>901</v>
      </c>
      <c r="G977" s="259" t="s">
        <v>264</v>
      </c>
      <c r="H977" s="260">
        <v>7.4800000000000004</v>
      </c>
      <c r="I977" s="261"/>
      <c r="J977" s="262">
        <f>ROUND(I977*H977,2)</f>
        <v>0</v>
      </c>
      <c r="K977" s="258" t="s">
        <v>151</v>
      </c>
      <c r="L977" s="263"/>
      <c r="M977" s="264" t="s">
        <v>19</v>
      </c>
      <c r="N977" s="265" t="s">
        <v>45</v>
      </c>
      <c r="O977" s="85"/>
      <c r="P977" s="214">
        <f>O977*H977</f>
        <v>0</v>
      </c>
      <c r="Q977" s="214">
        <v>0.00097000000000000005</v>
      </c>
      <c r="R977" s="214">
        <f>Q977*H977</f>
        <v>0.0072556000000000009</v>
      </c>
      <c r="S977" s="214">
        <v>0</v>
      </c>
      <c r="T977" s="215">
        <f>S977*H977</f>
        <v>0</v>
      </c>
      <c r="U977" s="39"/>
      <c r="V977" s="39"/>
      <c r="W977" s="39"/>
      <c r="X977" s="39"/>
      <c r="Y977" s="39"/>
      <c r="Z977" s="39"/>
      <c r="AA977" s="39"/>
      <c r="AB977" s="39"/>
      <c r="AC977" s="39"/>
      <c r="AD977" s="39"/>
      <c r="AE977" s="39"/>
      <c r="AR977" s="216" t="s">
        <v>391</v>
      </c>
      <c r="AT977" s="216" t="s">
        <v>191</v>
      </c>
      <c r="AU977" s="216" t="s">
        <v>153</v>
      </c>
      <c r="AY977" s="18" t="s">
        <v>143</v>
      </c>
      <c r="BE977" s="217">
        <f>IF(N977="základní",J977,0)</f>
        <v>0</v>
      </c>
      <c r="BF977" s="217">
        <f>IF(N977="snížená",J977,0)</f>
        <v>0</v>
      </c>
      <c r="BG977" s="217">
        <f>IF(N977="zákl. přenesená",J977,0)</f>
        <v>0</v>
      </c>
      <c r="BH977" s="217">
        <f>IF(N977="sníž. přenesená",J977,0)</f>
        <v>0</v>
      </c>
      <c r="BI977" s="217">
        <f>IF(N977="nulová",J977,0)</f>
        <v>0</v>
      </c>
      <c r="BJ977" s="18" t="s">
        <v>153</v>
      </c>
      <c r="BK977" s="217">
        <f>ROUND(I977*H977,2)</f>
        <v>0</v>
      </c>
      <c r="BL977" s="18" t="s">
        <v>308</v>
      </c>
      <c r="BM977" s="216" t="s">
        <v>902</v>
      </c>
    </row>
    <row r="978" s="2" customFormat="1">
      <c r="A978" s="39"/>
      <c r="B978" s="40"/>
      <c r="C978" s="41"/>
      <c r="D978" s="218" t="s">
        <v>155</v>
      </c>
      <c r="E978" s="41"/>
      <c r="F978" s="219" t="s">
        <v>901</v>
      </c>
      <c r="G978" s="41"/>
      <c r="H978" s="41"/>
      <c r="I978" s="220"/>
      <c r="J978" s="41"/>
      <c r="K978" s="41"/>
      <c r="L978" s="45"/>
      <c r="M978" s="221"/>
      <c r="N978" s="222"/>
      <c r="O978" s="85"/>
      <c r="P978" s="85"/>
      <c r="Q978" s="85"/>
      <c r="R978" s="85"/>
      <c r="S978" s="85"/>
      <c r="T978" s="86"/>
      <c r="U978" s="39"/>
      <c r="V978" s="39"/>
      <c r="W978" s="39"/>
      <c r="X978" s="39"/>
      <c r="Y978" s="39"/>
      <c r="Z978" s="39"/>
      <c r="AA978" s="39"/>
      <c r="AB978" s="39"/>
      <c r="AC978" s="39"/>
      <c r="AD978" s="39"/>
      <c r="AE978" s="39"/>
      <c r="AT978" s="18" t="s">
        <v>155</v>
      </c>
      <c r="AU978" s="18" t="s">
        <v>153</v>
      </c>
    </row>
    <row r="979" s="13" customFormat="1">
      <c r="A979" s="13"/>
      <c r="B979" s="224"/>
      <c r="C979" s="225"/>
      <c r="D979" s="218" t="s">
        <v>159</v>
      </c>
      <c r="E979" s="226" t="s">
        <v>19</v>
      </c>
      <c r="F979" s="227" t="s">
        <v>221</v>
      </c>
      <c r="G979" s="225"/>
      <c r="H979" s="226" t="s">
        <v>19</v>
      </c>
      <c r="I979" s="228"/>
      <c r="J979" s="225"/>
      <c r="K979" s="225"/>
      <c r="L979" s="229"/>
      <c r="M979" s="230"/>
      <c r="N979" s="231"/>
      <c r="O979" s="231"/>
      <c r="P979" s="231"/>
      <c r="Q979" s="231"/>
      <c r="R979" s="231"/>
      <c r="S979" s="231"/>
      <c r="T979" s="232"/>
      <c r="U979" s="13"/>
      <c r="V979" s="13"/>
      <c r="W979" s="13"/>
      <c r="X979" s="13"/>
      <c r="Y979" s="13"/>
      <c r="Z979" s="13"/>
      <c r="AA979" s="13"/>
      <c r="AB979" s="13"/>
      <c r="AC979" s="13"/>
      <c r="AD979" s="13"/>
      <c r="AE979" s="13"/>
      <c r="AT979" s="233" t="s">
        <v>159</v>
      </c>
      <c r="AU979" s="233" t="s">
        <v>153</v>
      </c>
      <c r="AV979" s="13" t="s">
        <v>81</v>
      </c>
      <c r="AW979" s="13" t="s">
        <v>35</v>
      </c>
      <c r="AX979" s="13" t="s">
        <v>73</v>
      </c>
      <c r="AY979" s="233" t="s">
        <v>143</v>
      </c>
    </row>
    <row r="980" s="14" customFormat="1">
      <c r="A980" s="14"/>
      <c r="B980" s="234"/>
      <c r="C980" s="235"/>
      <c r="D980" s="218" t="s">
        <v>159</v>
      </c>
      <c r="E980" s="236" t="s">
        <v>19</v>
      </c>
      <c r="F980" s="237" t="s">
        <v>874</v>
      </c>
      <c r="G980" s="235"/>
      <c r="H980" s="238">
        <v>6.7999999999999998</v>
      </c>
      <c r="I980" s="239"/>
      <c r="J980" s="235"/>
      <c r="K980" s="235"/>
      <c r="L980" s="240"/>
      <c r="M980" s="241"/>
      <c r="N980" s="242"/>
      <c r="O980" s="242"/>
      <c r="P980" s="242"/>
      <c r="Q980" s="242"/>
      <c r="R980" s="242"/>
      <c r="S980" s="242"/>
      <c r="T980" s="243"/>
      <c r="U980" s="14"/>
      <c r="V980" s="14"/>
      <c r="W980" s="14"/>
      <c r="X980" s="14"/>
      <c r="Y980" s="14"/>
      <c r="Z980" s="14"/>
      <c r="AA980" s="14"/>
      <c r="AB980" s="14"/>
      <c r="AC980" s="14"/>
      <c r="AD980" s="14"/>
      <c r="AE980" s="14"/>
      <c r="AT980" s="244" t="s">
        <v>159</v>
      </c>
      <c r="AU980" s="244" t="s">
        <v>153</v>
      </c>
      <c r="AV980" s="14" t="s">
        <v>153</v>
      </c>
      <c r="AW980" s="14" t="s">
        <v>35</v>
      </c>
      <c r="AX980" s="14" t="s">
        <v>81</v>
      </c>
      <c r="AY980" s="244" t="s">
        <v>143</v>
      </c>
    </row>
    <row r="981" s="14" customFormat="1">
      <c r="A981" s="14"/>
      <c r="B981" s="234"/>
      <c r="C981" s="235"/>
      <c r="D981" s="218" t="s">
        <v>159</v>
      </c>
      <c r="E981" s="235"/>
      <c r="F981" s="237" t="s">
        <v>903</v>
      </c>
      <c r="G981" s="235"/>
      <c r="H981" s="238">
        <v>7.4800000000000004</v>
      </c>
      <c r="I981" s="239"/>
      <c r="J981" s="235"/>
      <c r="K981" s="235"/>
      <c r="L981" s="240"/>
      <c r="M981" s="241"/>
      <c r="N981" s="242"/>
      <c r="O981" s="242"/>
      <c r="P981" s="242"/>
      <c r="Q981" s="242"/>
      <c r="R981" s="242"/>
      <c r="S981" s="242"/>
      <c r="T981" s="243"/>
      <c r="U981" s="14"/>
      <c r="V981" s="14"/>
      <c r="W981" s="14"/>
      <c r="X981" s="14"/>
      <c r="Y981" s="14"/>
      <c r="Z981" s="14"/>
      <c r="AA981" s="14"/>
      <c r="AB981" s="14"/>
      <c r="AC981" s="14"/>
      <c r="AD981" s="14"/>
      <c r="AE981" s="14"/>
      <c r="AT981" s="244" t="s">
        <v>159</v>
      </c>
      <c r="AU981" s="244" t="s">
        <v>153</v>
      </c>
      <c r="AV981" s="14" t="s">
        <v>153</v>
      </c>
      <c r="AW981" s="14" t="s">
        <v>4</v>
      </c>
      <c r="AX981" s="14" t="s">
        <v>81</v>
      </c>
      <c r="AY981" s="244" t="s">
        <v>143</v>
      </c>
    </row>
    <row r="982" s="2" customFormat="1" ht="37.8" customHeight="1">
      <c r="A982" s="39"/>
      <c r="B982" s="40"/>
      <c r="C982" s="256" t="s">
        <v>904</v>
      </c>
      <c r="D982" s="256" t="s">
        <v>191</v>
      </c>
      <c r="E982" s="257" t="s">
        <v>905</v>
      </c>
      <c r="F982" s="258" t="s">
        <v>906</v>
      </c>
      <c r="G982" s="259" t="s">
        <v>907</v>
      </c>
      <c r="H982" s="260">
        <v>2</v>
      </c>
      <c r="I982" s="261"/>
      <c r="J982" s="262">
        <f>ROUND(I982*H982,2)</f>
        <v>0</v>
      </c>
      <c r="K982" s="258" t="s">
        <v>151</v>
      </c>
      <c r="L982" s="263"/>
      <c r="M982" s="264" t="s">
        <v>19</v>
      </c>
      <c r="N982" s="265" t="s">
        <v>45</v>
      </c>
      <c r="O982" s="85"/>
      <c r="P982" s="214">
        <f>O982*H982</f>
        <v>0</v>
      </c>
      <c r="Q982" s="214">
        <v>0.00038000000000000002</v>
      </c>
      <c r="R982" s="214">
        <f>Q982*H982</f>
        <v>0.00076000000000000004</v>
      </c>
      <c r="S982" s="214">
        <v>0</v>
      </c>
      <c r="T982" s="215">
        <f>S982*H982</f>
        <v>0</v>
      </c>
      <c r="U982" s="39"/>
      <c r="V982" s="39"/>
      <c r="W982" s="39"/>
      <c r="X982" s="39"/>
      <c r="Y982" s="39"/>
      <c r="Z982" s="39"/>
      <c r="AA982" s="39"/>
      <c r="AB982" s="39"/>
      <c r="AC982" s="39"/>
      <c r="AD982" s="39"/>
      <c r="AE982" s="39"/>
      <c r="AR982" s="216" t="s">
        <v>391</v>
      </c>
      <c r="AT982" s="216" t="s">
        <v>191</v>
      </c>
      <c r="AU982" s="216" t="s">
        <v>153</v>
      </c>
      <c r="AY982" s="18" t="s">
        <v>143</v>
      </c>
      <c r="BE982" s="217">
        <f>IF(N982="základní",J982,0)</f>
        <v>0</v>
      </c>
      <c r="BF982" s="217">
        <f>IF(N982="snížená",J982,0)</f>
        <v>0</v>
      </c>
      <c r="BG982" s="217">
        <f>IF(N982="zákl. přenesená",J982,0)</f>
        <v>0</v>
      </c>
      <c r="BH982" s="217">
        <f>IF(N982="sníž. přenesená",J982,0)</f>
        <v>0</v>
      </c>
      <c r="BI982" s="217">
        <f>IF(N982="nulová",J982,0)</f>
        <v>0</v>
      </c>
      <c r="BJ982" s="18" t="s">
        <v>153</v>
      </c>
      <c r="BK982" s="217">
        <f>ROUND(I982*H982,2)</f>
        <v>0</v>
      </c>
      <c r="BL982" s="18" t="s">
        <v>308</v>
      </c>
      <c r="BM982" s="216" t="s">
        <v>908</v>
      </c>
    </row>
    <row r="983" s="2" customFormat="1">
      <c r="A983" s="39"/>
      <c r="B983" s="40"/>
      <c r="C983" s="41"/>
      <c r="D983" s="218" t="s">
        <v>155</v>
      </c>
      <c r="E983" s="41"/>
      <c r="F983" s="219" t="s">
        <v>906</v>
      </c>
      <c r="G983" s="41"/>
      <c r="H983" s="41"/>
      <c r="I983" s="220"/>
      <c r="J983" s="41"/>
      <c r="K983" s="41"/>
      <c r="L983" s="45"/>
      <c r="M983" s="221"/>
      <c r="N983" s="222"/>
      <c r="O983" s="85"/>
      <c r="P983" s="85"/>
      <c r="Q983" s="85"/>
      <c r="R983" s="85"/>
      <c r="S983" s="85"/>
      <c r="T983" s="86"/>
      <c r="U983" s="39"/>
      <c r="V983" s="39"/>
      <c r="W983" s="39"/>
      <c r="X983" s="39"/>
      <c r="Y983" s="39"/>
      <c r="Z983" s="39"/>
      <c r="AA983" s="39"/>
      <c r="AB983" s="39"/>
      <c r="AC983" s="39"/>
      <c r="AD983" s="39"/>
      <c r="AE983" s="39"/>
      <c r="AT983" s="18" t="s">
        <v>155</v>
      </c>
      <c r="AU983" s="18" t="s">
        <v>153</v>
      </c>
    </row>
    <row r="984" s="14" customFormat="1">
      <c r="A984" s="14"/>
      <c r="B984" s="234"/>
      <c r="C984" s="235"/>
      <c r="D984" s="218" t="s">
        <v>159</v>
      </c>
      <c r="E984" s="235"/>
      <c r="F984" s="237" t="s">
        <v>909</v>
      </c>
      <c r="G984" s="235"/>
      <c r="H984" s="238">
        <v>2</v>
      </c>
      <c r="I984" s="239"/>
      <c r="J984" s="235"/>
      <c r="K984" s="235"/>
      <c r="L984" s="240"/>
      <c r="M984" s="241"/>
      <c r="N984" s="242"/>
      <c r="O984" s="242"/>
      <c r="P984" s="242"/>
      <c r="Q984" s="242"/>
      <c r="R984" s="242"/>
      <c r="S984" s="242"/>
      <c r="T984" s="243"/>
      <c r="U984" s="14"/>
      <c r="V984" s="14"/>
      <c r="W984" s="14"/>
      <c r="X984" s="14"/>
      <c r="Y984" s="14"/>
      <c r="Z984" s="14"/>
      <c r="AA984" s="14"/>
      <c r="AB984" s="14"/>
      <c r="AC984" s="14"/>
      <c r="AD984" s="14"/>
      <c r="AE984" s="14"/>
      <c r="AT984" s="244" t="s">
        <v>159</v>
      </c>
      <c r="AU984" s="244" t="s">
        <v>153</v>
      </c>
      <c r="AV984" s="14" t="s">
        <v>153</v>
      </c>
      <c r="AW984" s="14" t="s">
        <v>4</v>
      </c>
      <c r="AX984" s="14" t="s">
        <v>81</v>
      </c>
      <c r="AY984" s="244" t="s">
        <v>143</v>
      </c>
    </row>
    <row r="985" s="2" customFormat="1" ht="14.4" customHeight="1">
      <c r="A985" s="39"/>
      <c r="B985" s="40"/>
      <c r="C985" s="205" t="s">
        <v>910</v>
      </c>
      <c r="D985" s="205" t="s">
        <v>147</v>
      </c>
      <c r="E985" s="206" t="s">
        <v>911</v>
      </c>
      <c r="F985" s="207" t="s">
        <v>912</v>
      </c>
      <c r="G985" s="208" t="s">
        <v>150</v>
      </c>
      <c r="H985" s="209">
        <v>5.0599999999999996</v>
      </c>
      <c r="I985" s="210"/>
      <c r="J985" s="211">
        <f>ROUND(I985*H985,2)</f>
        <v>0</v>
      </c>
      <c r="K985" s="207" t="s">
        <v>151</v>
      </c>
      <c r="L985" s="45"/>
      <c r="M985" s="212" t="s">
        <v>19</v>
      </c>
      <c r="N985" s="213" t="s">
        <v>45</v>
      </c>
      <c r="O985" s="85"/>
      <c r="P985" s="214">
        <f>O985*H985</f>
        <v>0</v>
      </c>
      <c r="Q985" s="214">
        <v>0.00029999999999999997</v>
      </c>
      <c r="R985" s="214">
        <f>Q985*H985</f>
        <v>0.0015179999999999998</v>
      </c>
      <c r="S985" s="214">
        <v>0</v>
      </c>
      <c r="T985" s="215">
        <f>S985*H985</f>
        <v>0</v>
      </c>
      <c r="U985" s="39"/>
      <c r="V985" s="39"/>
      <c r="W985" s="39"/>
      <c r="X985" s="39"/>
      <c r="Y985" s="39"/>
      <c r="Z985" s="39"/>
      <c r="AA985" s="39"/>
      <c r="AB985" s="39"/>
      <c r="AC985" s="39"/>
      <c r="AD985" s="39"/>
      <c r="AE985" s="39"/>
      <c r="AR985" s="216" t="s">
        <v>308</v>
      </c>
      <c r="AT985" s="216" t="s">
        <v>147</v>
      </c>
      <c r="AU985" s="216" t="s">
        <v>153</v>
      </c>
      <c r="AY985" s="18" t="s">
        <v>143</v>
      </c>
      <c r="BE985" s="217">
        <f>IF(N985="základní",J985,0)</f>
        <v>0</v>
      </c>
      <c r="BF985" s="217">
        <f>IF(N985="snížená",J985,0)</f>
        <v>0</v>
      </c>
      <c r="BG985" s="217">
        <f>IF(N985="zákl. přenesená",J985,0)</f>
        <v>0</v>
      </c>
      <c r="BH985" s="217">
        <f>IF(N985="sníž. přenesená",J985,0)</f>
        <v>0</v>
      </c>
      <c r="BI985" s="217">
        <f>IF(N985="nulová",J985,0)</f>
        <v>0</v>
      </c>
      <c r="BJ985" s="18" t="s">
        <v>153</v>
      </c>
      <c r="BK985" s="217">
        <f>ROUND(I985*H985,2)</f>
        <v>0</v>
      </c>
      <c r="BL985" s="18" t="s">
        <v>308</v>
      </c>
      <c r="BM985" s="216" t="s">
        <v>913</v>
      </c>
    </row>
    <row r="986" s="2" customFormat="1">
      <c r="A986" s="39"/>
      <c r="B986" s="40"/>
      <c r="C986" s="41"/>
      <c r="D986" s="218" t="s">
        <v>155</v>
      </c>
      <c r="E986" s="41"/>
      <c r="F986" s="219" t="s">
        <v>914</v>
      </c>
      <c r="G986" s="41"/>
      <c r="H986" s="41"/>
      <c r="I986" s="220"/>
      <c r="J986" s="41"/>
      <c r="K986" s="41"/>
      <c r="L986" s="45"/>
      <c r="M986" s="221"/>
      <c r="N986" s="222"/>
      <c r="O986" s="85"/>
      <c r="P986" s="85"/>
      <c r="Q986" s="85"/>
      <c r="R986" s="85"/>
      <c r="S986" s="85"/>
      <c r="T986" s="86"/>
      <c r="U986" s="39"/>
      <c r="V986" s="39"/>
      <c r="W986" s="39"/>
      <c r="X986" s="39"/>
      <c r="Y986" s="39"/>
      <c r="Z986" s="39"/>
      <c r="AA986" s="39"/>
      <c r="AB986" s="39"/>
      <c r="AC986" s="39"/>
      <c r="AD986" s="39"/>
      <c r="AE986" s="39"/>
      <c r="AT986" s="18" t="s">
        <v>155</v>
      </c>
      <c r="AU986" s="18" t="s">
        <v>153</v>
      </c>
    </row>
    <row r="987" s="2" customFormat="1">
      <c r="A987" s="39"/>
      <c r="B987" s="40"/>
      <c r="C987" s="41"/>
      <c r="D987" s="218" t="s">
        <v>157</v>
      </c>
      <c r="E987" s="41"/>
      <c r="F987" s="223" t="s">
        <v>915</v>
      </c>
      <c r="G987" s="41"/>
      <c r="H987" s="41"/>
      <c r="I987" s="220"/>
      <c r="J987" s="41"/>
      <c r="K987" s="41"/>
      <c r="L987" s="45"/>
      <c r="M987" s="221"/>
      <c r="N987" s="222"/>
      <c r="O987" s="85"/>
      <c r="P987" s="85"/>
      <c r="Q987" s="85"/>
      <c r="R987" s="85"/>
      <c r="S987" s="85"/>
      <c r="T987" s="86"/>
      <c r="U987" s="39"/>
      <c r="V987" s="39"/>
      <c r="W987" s="39"/>
      <c r="X987" s="39"/>
      <c r="Y987" s="39"/>
      <c r="Z987" s="39"/>
      <c r="AA987" s="39"/>
      <c r="AB987" s="39"/>
      <c r="AC987" s="39"/>
      <c r="AD987" s="39"/>
      <c r="AE987" s="39"/>
      <c r="AT987" s="18" t="s">
        <v>157</v>
      </c>
      <c r="AU987" s="18" t="s">
        <v>153</v>
      </c>
    </row>
    <row r="988" s="13" customFormat="1">
      <c r="A988" s="13"/>
      <c r="B988" s="224"/>
      <c r="C988" s="225"/>
      <c r="D988" s="218" t="s">
        <v>159</v>
      </c>
      <c r="E988" s="226" t="s">
        <v>19</v>
      </c>
      <c r="F988" s="227" t="s">
        <v>221</v>
      </c>
      <c r="G988" s="225"/>
      <c r="H988" s="226" t="s">
        <v>19</v>
      </c>
      <c r="I988" s="228"/>
      <c r="J988" s="225"/>
      <c r="K988" s="225"/>
      <c r="L988" s="229"/>
      <c r="M988" s="230"/>
      <c r="N988" s="231"/>
      <c r="O988" s="231"/>
      <c r="P988" s="231"/>
      <c r="Q988" s="231"/>
      <c r="R988" s="231"/>
      <c r="S988" s="231"/>
      <c r="T988" s="232"/>
      <c r="U988" s="13"/>
      <c r="V988" s="13"/>
      <c r="W988" s="13"/>
      <c r="X988" s="13"/>
      <c r="Y988" s="13"/>
      <c r="Z988" s="13"/>
      <c r="AA988" s="13"/>
      <c r="AB988" s="13"/>
      <c r="AC988" s="13"/>
      <c r="AD988" s="13"/>
      <c r="AE988" s="13"/>
      <c r="AT988" s="233" t="s">
        <v>159</v>
      </c>
      <c r="AU988" s="233" t="s">
        <v>153</v>
      </c>
      <c r="AV988" s="13" t="s">
        <v>81</v>
      </c>
      <c r="AW988" s="13" t="s">
        <v>35</v>
      </c>
      <c r="AX988" s="13" t="s">
        <v>73</v>
      </c>
      <c r="AY988" s="233" t="s">
        <v>143</v>
      </c>
    </row>
    <row r="989" s="14" customFormat="1">
      <c r="A989" s="14"/>
      <c r="B989" s="234"/>
      <c r="C989" s="235"/>
      <c r="D989" s="218" t="s">
        <v>159</v>
      </c>
      <c r="E989" s="236" t="s">
        <v>19</v>
      </c>
      <c r="F989" s="237" t="s">
        <v>479</v>
      </c>
      <c r="G989" s="235"/>
      <c r="H989" s="238">
        <v>5.0599999999999996</v>
      </c>
      <c r="I989" s="239"/>
      <c r="J989" s="235"/>
      <c r="K989" s="235"/>
      <c r="L989" s="240"/>
      <c r="M989" s="241"/>
      <c r="N989" s="242"/>
      <c r="O989" s="242"/>
      <c r="P989" s="242"/>
      <c r="Q989" s="242"/>
      <c r="R989" s="242"/>
      <c r="S989" s="242"/>
      <c r="T989" s="243"/>
      <c r="U989" s="14"/>
      <c r="V989" s="14"/>
      <c r="W989" s="14"/>
      <c r="X989" s="14"/>
      <c r="Y989" s="14"/>
      <c r="Z989" s="14"/>
      <c r="AA989" s="14"/>
      <c r="AB989" s="14"/>
      <c r="AC989" s="14"/>
      <c r="AD989" s="14"/>
      <c r="AE989" s="14"/>
      <c r="AT989" s="244" t="s">
        <v>159</v>
      </c>
      <c r="AU989" s="244" t="s">
        <v>153</v>
      </c>
      <c r="AV989" s="14" t="s">
        <v>153</v>
      </c>
      <c r="AW989" s="14" t="s">
        <v>35</v>
      </c>
      <c r="AX989" s="14" t="s">
        <v>81</v>
      </c>
      <c r="AY989" s="244" t="s">
        <v>143</v>
      </c>
    </row>
    <row r="990" s="2" customFormat="1" ht="24.15" customHeight="1">
      <c r="A990" s="39"/>
      <c r="B990" s="40"/>
      <c r="C990" s="205" t="s">
        <v>916</v>
      </c>
      <c r="D990" s="205" t="s">
        <v>147</v>
      </c>
      <c r="E990" s="206" t="s">
        <v>917</v>
      </c>
      <c r="F990" s="207" t="s">
        <v>918</v>
      </c>
      <c r="G990" s="208" t="s">
        <v>264</v>
      </c>
      <c r="H990" s="209">
        <v>6.2000000000000002</v>
      </c>
      <c r="I990" s="210"/>
      <c r="J990" s="211">
        <f>ROUND(I990*H990,2)</f>
        <v>0</v>
      </c>
      <c r="K990" s="207" t="s">
        <v>151</v>
      </c>
      <c r="L990" s="45"/>
      <c r="M990" s="212" t="s">
        <v>19</v>
      </c>
      <c r="N990" s="213" t="s">
        <v>45</v>
      </c>
      <c r="O990" s="85"/>
      <c r="P990" s="214">
        <f>O990*H990</f>
        <v>0</v>
      </c>
      <c r="Q990" s="214">
        <v>0</v>
      </c>
      <c r="R990" s="214">
        <f>Q990*H990</f>
        <v>0</v>
      </c>
      <c r="S990" s="214">
        <v>0.01174</v>
      </c>
      <c r="T990" s="215">
        <f>S990*H990</f>
        <v>0.072788000000000005</v>
      </c>
      <c r="U990" s="39"/>
      <c r="V990" s="39"/>
      <c r="W990" s="39"/>
      <c r="X990" s="39"/>
      <c r="Y990" s="39"/>
      <c r="Z990" s="39"/>
      <c r="AA990" s="39"/>
      <c r="AB990" s="39"/>
      <c r="AC990" s="39"/>
      <c r="AD990" s="39"/>
      <c r="AE990" s="39"/>
      <c r="AR990" s="216" t="s">
        <v>308</v>
      </c>
      <c r="AT990" s="216" t="s">
        <v>147</v>
      </c>
      <c r="AU990" s="216" t="s">
        <v>153</v>
      </c>
      <c r="AY990" s="18" t="s">
        <v>143</v>
      </c>
      <c r="BE990" s="217">
        <f>IF(N990="základní",J990,0)</f>
        <v>0</v>
      </c>
      <c r="BF990" s="217">
        <f>IF(N990="snížená",J990,0)</f>
        <v>0</v>
      </c>
      <c r="BG990" s="217">
        <f>IF(N990="zákl. přenesená",J990,0)</f>
        <v>0</v>
      </c>
      <c r="BH990" s="217">
        <f>IF(N990="sníž. přenesená",J990,0)</f>
        <v>0</v>
      </c>
      <c r="BI990" s="217">
        <f>IF(N990="nulová",J990,0)</f>
        <v>0</v>
      </c>
      <c r="BJ990" s="18" t="s">
        <v>153</v>
      </c>
      <c r="BK990" s="217">
        <f>ROUND(I990*H990,2)</f>
        <v>0</v>
      </c>
      <c r="BL990" s="18" t="s">
        <v>308</v>
      </c>
      <c r="BM990" s="216" t="s">
        <v>919</v>
      </c>
    </row>
    <row r="991" s="2" customFormat="1">
      <c r="A991" s="39"/>
      <c r="B991" s="40"/>
      <c r="C991" s="41"/>
      <c r="D991" s="218" t="s">
        <v>155</v>
      </c>
      <c r="E991" s="41"/>
      <c r="F991" s="219" t="s">
        <v>918</v>
      </c>
      <c r="G991" s="41"/>
      <c r="H991" s="41"/>
      <c r="I991" s="220"/>
      <c r="J991" s="41"/>
      <c r="K991" s="41"/>
      <c r="L991" s="45"/>
      <c r="M991" s="221"/>
      <c r="N991" s="222"/>
      <c r="O991" s="85"/>
      <c r="P991" s="85"/>
      <c r="Q991" s="85"/>
      <c r="R991" s="85"/>
      <c r="S991" s="85"/>
      <c r="T991" s="86"/>
      <c r="U991" s="39"/>
      <c r="V991" s="39"/>
      <c r="W991" s="39"/>
      <c r="X991" s="39"/>
      <c r="Y991" s="39"/>
      <c r="Z991" s="39"/>
      <c r="AA991" s="39"/>
      <c r="AB991" s="39"/>
      <c r="AC991" s="39"/>
      <c r="AD991" s="39"/>
      <c r="AE991" s="39"/>
      <c r="AT991" s="18" t="s">
        <v>155</v>
      </c>
      <c r="AU991" s="18" t="s">
        <v>153</v>
      </c>
    </row>
    <row r="992" s="13" customFormat="1">
      <c r="A992" s="13"/>
      <c r="B992" s="224"/>
      <c r="C992" s="225"/>
      <c r="D992" s="218" t="s">
        <v>159</v>
      </c>
      <c r="E992" s="226" t="s">
        <v>19</v>
      </c>
      <c r="F992" s="227" t="s">
        <v>623</v>
      </c>
      <c r="G992" s="225"/>
      <c r="H992" s="226" t="s">
        <v>19</v>
      </c>
      <c r="I992" s="228"/>
      <c r="J992" s="225"/>
      <c r="K992" s="225"/>
      <c r="L992" s="229"/>
      <c r="M992" s="230"/>
      <c r="N992" s="231"/>
      <c r="O992" s="231"/>
      <c r="P992" s="231"/>
      <c r="Q992" s="231"/>
      <c r="R992" s="231"/>
      <c r="S992" s="231"/>
      <c r="T992" s="232"/>
      <c r="U992" s="13"/>
      <c r="V992" s="13"/>
      <c r="W992" s="13"/>
      <c r="X992" s="13"/>
      <c r="Y992" s="13"/>
      <c r="Z992" s="13"/>
      <c r="AA992" s="13"/>
      <c r="AB992" s="13"/>
      <c r="AC992" s="13"/>
      <c r="AD992" s="13"/>
      <c r="AE992" s="13"/>
      <c r="AT992" s="233" t="s">
        <v>159</v>
      </c>
      <c r="AU992" s="233" t="s">
        <v>153</v>
      </c>
      <c r="AV992" s="13" t="s">
        <v>81</v>
      </c>
      <c r="AW992" s="13" t="s">
        <v>35</v>
      </c>
      <c r="AX992" s="13" t="s">
        <v>73</v>
      </c>
      <c r="AY992" s="233" t="s">
        <v>143</v>
      </c>
    </row>
    <row r="993" s="14" customFormat="1">
      <c r="A993" s="14"/>
      <c r="B993" s="234"/>
      <c r="C993" s="235"/>
      <c r="D993" s="218" t="s">
        <v>159</v>
      </c>
      <c r="E993" s="236" t="s">
        <v>19</v>
      </c>
      <c r="F993" s="237" t="s">
        <v>920</v>
      </c>
      <c r="G993" s="235"/>
      <c r="H993" s="238">
        <v>6.2000000000000002</v>
      </c>
      <c r="I993" s="239"/>
      <c r="J993" s="235"/>
      <c r="K993" s="235"/>
      <c r="L993" s="240"/>
      <c r="M993" s="241"/>
      <c r="N993" s="242"/>
      <c r="O993" s="242"/>
      <c r="P993" s="242"/>
      <c r="Q993" s="242"/>
      <c r="R993" s="242"/>
      <c r="S993" s="242"/>
      <c r="T993" s="243"/>
      <c r="U993" s="14"/>
      <c r="V993" s="14"/>
      <c r="W993" s="14"/>
      <c r="X993" s="14"/>
      <c r="Y993" s="14"/>
      <c r="Z993" s="14"/>
      <c r="AA993" s="14"/>
      <c r="AB993" s="14"/>
      <c r="AC993" s="14"/>
      <c r="AD993" s="14"/>
      <c r="AE993" s="14"/>
      <c r="AT993" s="244" t="s">
        <v>159</v>
      </c>
      <c r="AU993" s="244" t="s">
        <v>153</v>
      </c>
      <c r="AV993" s="14" t="s">
        <v>153</v>
      </c>
      <c r="AW993" s="14" t="s">
        <v>35</v>
      </c>
      <c r="AX993" s="14" t="s">
        <v>81</v>
      </c>
      <c r="AY993" s="244" t="s">
        <v>143</v>
      </c>
    </row>
    <row r="994" s="2" customFormat="1" ht="24.15" customHeight="1">
      <c r="A994" s="39"/>
      <c r="B994" s="40"/>
      <c r="C994" s="205" t="s">
        <v>921</v>
      </c>
      <c r="D994" s="205" t="s">
        <v>147</v>
      </c>
      <c r="E994" s="206" t="s">
        <v>922</v>
      </c>
      <c r="F994" s="207" t="s">
        <v>923</v>
      </c>
      <c r="G994" s="208" t="s">
        <v>264</v>
      </c>
      <c r="H994" s="209">
        <v>6.2000000000000002</v>
      </c>
      <c r="I994" s="210"/>
      <c r="J994" s="211">
        <f>ROUND(I994*H994,2)</f>
        <v>0</v>
      </c>
      <c r="K994" s="207" t="s">
        <v>151</v>
      </c>
      <c r="L994" s="45"/>
      <c r="M994" s="212" t="s">
        <v>19</v>
      </c>
      <c r="N994" s="213" t="s">
        <v>45</v>
      </c>
      <c r="O994" s="85"/>
      <c r="P994" s="214">
        <f>O994*H994</f>
        <v>0</v>
      </c>
      <c r="Q994" s="214">
        <v>0.00073999999999999999</v>
      </c>
      <c r="R994" s="214">
        <f>Q994*H994</f>
        <v>0.0045880000000000001</v>
      </c>
      <c r="S994" s="214">
        <v>0</v>
      </c>
      <c r="T994" s="215">
        <f>S994*H994</f>
        <v>0</v>
      </c>
      <c r="U994" s="39"/>
      <c r="V994" s="39"/>
      <c r="W994" s="39"/>
      <c r="X994" s="39"/>
      <c r="Y994" s="39"/>
      <c r="Z994" s="39"/>
      <c r="AA994" s="39"/>
      <c r="AB994" s="39"/>
      <c r="AC994" s="39"/>
      <c r="AD994" s="39"/>
      <c r="AE994" s="39"/>
      <c r="AR994" s="216" t="s">
        <v>308</v>
      </c>
      <c r="AT994" s="216" t="s">
        <v>147</v>
      </c>
      <c r="AU994" s="216" t="s">
        <v>153</v>
      </c>
      <c r="AY994" s="18" t="s">
        <v>143</v>
      </c>
      <c r="BE994" s="217">
        <f>IF(N994="základní",J994,0)</f>
        <v>0</v>
      </c>
      <c r="BF994" s="217">
        <f>IF(N994="snížená",J994,0)</f>
        <v>0</v>
      </c>
      <c r="BG994" s="217">
        <f>IF(N994="zákl. přenesená",J994,0)</f>
        <v>0</v>
      </c>
      <c r="BH994" s="217">
        <f>IF(N994="sníž. přenesená",J994,0)</f>
        <v>0</v>
      </c>
      <c r="BI994" s="217">
        <f>IF(N994="nulová",J994,0)</f>
        <v>0</v>
      </c>
      <c r="BJ994" s="18" t="s">
        <v>153</v>
      </c>
      <c r="BK994" s="217">
        <f>ROUND(I994*H994,2)</f>
        <v>0</v>
      </c>
      <c r="BL994" s="18" t="s">
        <v>308</v>
      </c>
      <c r="BM994" s="216" t="s">
        <v>924</v>
      </c>
    </row>
    <row r="995" s="2" customFormat="1">
      <c r="A995" s="39"/>
      <c r="B995" s="40"/>
      <c r="C995" s="41"/>
      <c r="D995" s="218" t="s">
        <v>155</v>
      </c>
      <c r="E995" s="41"/>
      <c r="F995" s="219" t="s">
        <v>925</v>
      </c>
      <c r="G995" s="41"/>
      <c r="H995" s="41"/>
      <c r="I995" s="220"/>
      <c r="J995" s="41"/>
      <c r="K995" s="41"/>
      <c r="L995" s="45"/>
      <c r="M995" s="221"/>
      <c r="N995" s="222"/>
      <c r="O995" s="85"/>
      <c r="P995" s="85"/>
      <c r="Q995" s="85"/>
      <c r="R995" s="85"/>
      <c r="S995" s="85"/>
      <c r="T995" s="86"/>
      <c r="U995" s="39"/>
      <c r="V995" s="39"/>
      <c r="W995" s="39"/>
      <c r="X995" s="39"/>
      <c r="Y995" s="39"/>
      <c r="Z995" s="39"/>
      <c r="AA995" s="39"/>
      <c r="AB995" s="39"/>
      <c r="AC995" s="39"/>
      <c r="AD995" s="39"/>
      <c r="AE995" s="39"/>
      <c r="AT995" s="18" t="s">
        <v>155</v>
      </c>
      <c r="AU995" s="18" t="s">
        <v>153</v>
      </c>
    </row>
    <row r="996" s="13" customFormat="1">
      <c r="A996" s="13"/>
      <c r="B996" s="224"/>
      <c r="C996" s="225"/>
      <c r="D996" s="218" t="s">
        <v>159</v>
      </c>
      <c r="E996" s="226" t="s">
        <v>19</v>
      </c>
      <c r="F996" s="227" t="s">
        <v>623</v>
      </c>
      <c r="G996" s="225"/>
      <c r="H996" s="226" t="s">
        <v>19</v>
      </c>
      <c r="I996" s="228"/>
      <c r="J996" s="225"/>
      <c r="K996" s="225"/>
      <c r="L996" s="229"/>
      <c r="M996" s="230"/>
      <c r="N996" s="231"/>
      <c r="O996" s="231"/>
      <c r="P996" s="231"/>
      <c r="Q996" s="231"/>
      <c r="R996" s="231"/>
      <c r="S996" s="231"/>
      <c r="T996" s="232"/>
      <c r="U996" s="13"/>
      <c r="V996" s="13"/>
      <c r="W996" s="13"/>
      <c r="X996" s="13"/>
      <c r="Y996" s="13"/>
      <c r="Z996" s="13"/>
      <c r="AA996" s="13"/>
      <c r="AB996" s="13"/>
      <c r="AC996" s="13"/>
      <c r="AD996" s="13"/>
      <c r="AE996" s="13"/>
      <c r="AT996" s="233" t="s">
        <v>159</v>
      </c>
      <c r="AU996" s="233" t="s">
        <v>153</v>
      </c>
      <c r="AV996" s="13" t="s">
        <v>81</v>
      </c>
      <c r="AW996" s="13" t="s">
        <v>35</v>
      </c>
      <c r="AX996" s="13" t="s">
        <v>73</v>
      </c>
      <c r="AY996" s="233" t="s">
        <v>143</v>
      </c>
    </row>
    <row r="997" s="14" customFormat="1">
      <c r="A997" s="14"/>
      <c r="B997" s="234"/>
      <c r="C997" s="235"/>
      <c r="D997" s="218" t="s">
        <v>159</v>
      </c>
      <c r="E997" s="236" t="s">
        <v>19</v>
      </c>
      <c r="F997" s="237" t="s">
        <v>920</v>
      </c>
      <c r="G997" s="235"/>
      <c r="H997" s="238">
        <v>6.2000000000000002</v>
      </c>
      <c r="I997" s="239"/>
      <c r="J997" s="235"/>
      <c r="K997" s="235"/>
      <c r="L997" s="240"/>
      <c r="M997" s="241"/>
      <c r="N997" s="242"/>
      <c r="O997" s="242"/>
      <c r="P997" s="242"/>
      <c r="Q997" s="242"/>
      <c r="R997" s="242"/>
      <c r="S997" s="242"/>
      <c r="T997" s="243"/>
      <c r="U997" s="14"/>
      <c r="V997" s="14"/>
      <c r="W997" s="14"/>
      <c r="X997" s="14"/>
      <c r="Y997" s="14"/>
      <c r="Z997" s="14"/>
      <c r="AA997" s="14"/>
      <c r="AB997" s="14"/>
      <c r="AC997" s="14"/>
      <c r="AD997" s="14"/>
      <c r="AE997" s="14"/>
      <c r="AT997" s="244" t="s">
        <v>159</v>
      </c>
      <c r="AU997" s="244" t="s">
        <v>153</v>
      </c>
      <c r="AV997" s="14" t="s">
        <v>153</v>
      </c>
      <c r="AW997" s="14" t="s">
        <v>35</v>
      </c>
      <c r="AX997" s="14" t="s">
        <v>81</v>
      </c>
      <c r="AY997" s="244" t="s">
        <v>143</v>
      </c>
    </row>
    <row r="998" s="2" customFormat="1" ht="24.15" customHeight="1">
      <c r="A998" s="39"/>
      <c r="B998" s="40"/>
      <c r="C998" s="256" t="s">
        <v>926</v>
      </c>
      <c r="D998" s="256" t="s">
        <v>191</v>
      </c>
      <c r="E998" s="257" t="s">
        <v>927</v>
      </c>
      <c r="F998" s="258" t="s">
        <v>928</v>
      </c>
      <c r="G998" s="259" t="s">
        <v>761</v>
      </c>
      <c r="H998" s="260">
        <v>22.734000000000002</v>
      </c>
      <c r="I998" s="261"/>
      <c r="J998" s="262">
        <f>ROUND(I998*H998,2)</f>
        <v>0</v>
      </c>
      <c r="K998" s="258" t="s">
        <v>151</v>
      </c>
      <c r="L998" s="263"/>
      <c r="M998" s="264" t="s">
        <v>19</v>
      </c>
      <c r="N998" s="265" t="s">
        <v>45</v>
      </c>
      <c r="O998" s="85"/>
      <c r="P998" s="214">
        <f>O998*H998</f>
        <v>0</v>
      </c>
      <c r="Q998" s="214">
        <v>0.00044999999999999999</v>
      </c>
      <c r="R998" s="214">
        <f>Q998*H998</f>
        <v>0.010230300000000001</v>
      </c>
      <c r="S998" s="214">
        <v>0</v>
      </c>
      <c r="T998" s="215">
        <f>S998*H998</f>
        <v>0</v>
      </c>
      <c r="U998" s="39"/>
      <c r="V998" s="39"/>
      <c r="W998" s="39"/>
      <c r="X998" s="39"/>
      <c r="Y998" s="39"/>
      <c r="Z998" s="39"/>
      <c r="AA998" s="39"/>
      <c r="AB998" s="39"/>
      <c r="AC998" s="39"/>
      <c r="AD998" s="39"/>
      <c r="AE998" s="39"/>
      <c r="AR998" s="216" t="s">
        <v>391</v>
      </c>
      <c r="AT998" s="216" t="s">
        <v>191</v>
      </c>
      <c r="AU998" s="216" t="s">
        <v>153</v>
      </c>
      <c r="AY998" s="18" t="s">
        <v>143</v>
      </c>
      <c r="BE998" s="217">
        <f>IF(N998="základní",J998,0)</f>
        <v>0</v>
      </c>
      <c r="BF998" s="217">
        <f>IF(N998="snížená",J998,0)</f>
        <v>0</v>
      </c>
      <c r="BG998" s="217">
        <f>IF(N998="zákl. přenesená",J998,0)</f>
        <v>0</v>
      </c>
      <c r="BH998" s="217">
        <f>IF(N998="sníž. přenesená",J998,0)</f>
        <v>0</v>
      </c>
      <c r="BI998" s="217">
        <f>IF(N998="nulová",J998,0)</f>
        <v>0</v>
      </c>
      <c r="BJ998" s="18" t="s">
        <v>153</v>
      </c>
      <c r="BK998" s="217">
        <f>ROUND(I998*H998,2)</f>
        <v>0</v>
      </c>
      <c r="BL998" s="18" t="s">
        <v>308</v>
      </c>
      <c r="BM998" s="216" t="s">
        <v>929</v>
      </c>
    </row>
    <row r="999" s="2" customFormat="1">
      <c r="A999" s="39"/>
      <c r="B999" s="40"/>
      <c r="C999" s="41"/>
      <c r="D999" s="218" t="s">
        <v>155</v>
      </c>
      <c r="E999" s="41"/>
      <c r="F999" s="219" t="s">
        <v>928</v>
      </c>
      <c r="G999" s="41"/>
      <c r="H999" s="41"/>
      <c r="I999" s="220"/>
      <c r="J999" s="41"/>
      <c r="K999" s="41"/>
      <c r="L999" s="45"/>
      <c r="M999" s="221"/>
      <c r="N999" s="222"/>
      <c r="O999" s="85"/>
      <c r="P999" s="85"/>
      <c r="Q999" s="85"/>
      <c r="R999" s="85"/>
      <c r="S999" s="85"/>
      <c r="T999" s="86"/>
      <c r="U999" s="39"/>
      <c r="V999" s="39"/>
      <c r="W999" s="39"/>
      <c r="X999" s="39"/>
      <c r="Y999" s="39"/>
      <c r="Z999" s="39"/>
      <c r="AA999" s="39"/>
      <c r="AB999" s="39"/>
      <c r="AC999" s="39"/>
      <c r="AD999" s="39"/>
      <c r="AE999" s="39"/>
      <c r="AT999" s="18" t="s">
        <v>155</v>
      </c>
      <c r="AU999" s="18" t="s">
        <v>153</v>
      </c>
    </row>
    <row r="1000" s="14" customFormat="1">
      <c r="A1000" s="14"/>
      <c r="B1000" s="234"/>
      <c r="C1000" s="235"/>
      <c r="D1000" s="218" t="s">
        <v>159</v>
      </c>
      <c r="E1000" s="236" t="s">
        <v>19</v>
      </c>
      <c r="F1000" s="237" t="s">
        <v>930</v>
      </c>
      <c r="G1000" s="235"/>
      <c r="H1000" s="238">
        <v>20.667000000000002</v>
      </c>
      <c r="I1000" s="239"/>
      <c r="J1000" s="235"/>
      <c r="K1000" s="235"/>
      <c r="L1000" s="240"/>
      <c r="M1000" s="241"/>
      <c r="N1000" s="242"/>
      <c r="O1000" s="242"/>
      <c r="P1000" s="242"/>
      <c r="Q1000" s="242"/>
      <c r="R1000" s="242"/>
      <c r="S1000" s="242"/>
      <c r="T1000" s="243"/>
      <c r="U1000" s="14"/>
      <c r="V1000" s="14"/>
      <c r="W1000" s="14"/>
      <c r="X1000" s="14"/>
      <c r="Y1000" s="14"/>
      <c r="Z1000" s="14"/>
      <c r="AA1000" s="14"/>
      <c r="AB1000" s="14"/>
      <c r="AC1000" s="14"/>
      <c r="AD1000" s="14"/>
      <c r="AE1000" s="14"/>
      <c r="AT1000" s="244" t="s">
        <v>159</v>
      </c>
      <c r="AU1000" s="244" t="s">
        <v>153</v>
      </c>
      <c r="AV1000" s="14" t="s">
        <v>153</v>
      </c>
      <c r="AW1000" s="14" t="s">
        <v>35</v>
      </c>
      <c r="AX1000" s="14" t="s">
        <v>81</v>
      </c>
      <c r="AY1000" s="244" t="s">
        <v>143</v>
      </c>
    </row>
    <row r="1001" s="14" customFormat="1">
      <c r="A1001" s="14"/>
      <c r="B1001" s="234"/>
      <c r="C1001" s="235"/>
      <c r="D1001" s="218" t="s">
        <v>159</v>
      </c>
      <c r="E1001" s="235"/>
      <c r="F1001" s="237" t="s">
        <v>931</v>
      </c>
      <c r="G1001" s="235"/>
      <c r="H1001" s="238">
        <v>22.734000000000002</v>
      </c>
      <c r="I1001" s="239"/>
      <c r="J1001" s="235"/>
      <c r="K1001" s="235"/>
      <c r="L1001" s="240"/>
      <c r="M1001" s="241"/>
      <c r="N1001" s="242"/>
      <c r="O1001" s="242"/>
      <c r="P1001" s="242"/>
      <c r="Q1001" s="242"/>
      <c r="R1001" s="242"/>
      <c r="S1001" s="242"/>
      <c r="T1001" s="243"/>
      <c r="U1001" s="14"/>
      <c r="V1001" s="14"/>
      <c r="W1001" s="14"/>
      <c r="X1001" s="14"/>
      <c r="Y1001" s="14"/>
      <c r="Z1001" s="14"/>
      <c r="AA1001" s="14"/>
      <c r="AB1001" s="14"/>
      <c r="AC1001" s="14"/>
      <c r="AD1001" s="14"/>
      <c r="AE1001" s="14"/>
      <c r="AT1001" s="244" t="s">
        <v>159</v>
      </c>
      <c r="AU1001" s="244" t="s">
        <v>153</v>
      </c>
      <c r="AV1001" s="14" t="s">
        <v>153</v>
      </c>
      <c r="AW1001" s="14" t="s">
        <v>4</v>
      </c>
      <c r="AX1001" s="14" t="s">
        <v>81</v>
      </c>
      <c r="AY1001" s="244" t="s">
        <v>143</v>
      </c>
    </row>
    <row r="1002" s="2" customFormat="1" ht="24.15" customHeight="1">
      <c r="A1002" s="39"/>
      <c r="B1002" s="40"/>
      <c r="C1002" s="205" t="s">
        <v>932</v>
      </c>
      <c r="D1002" s="205" t="s">
        <v>147</v>
      </c>
      <c r="E1002" s="206" t="s">
        <v>933</v>
      </c>
      <c r="F1002" s="207" t="s">
        <v>934</v>
      </c>
      <c r="G1002" s="208" t="s">
        <v>150</v>
      </c>
      <c r="H1002" s="209">
        <v>5.0599999999999996</v>
      </c>
      <c r="I1002" s="210"/>
      <c r="J1002" s="211">
        <f>ROUND(I1002*H1002,2)</f>
        <v>0</v>
      </c>
      <c r="K1002" s="207" t="s">
        <v>151</v>
      </c>
      <c r="L1002" s="45"/>
      <c r="M1002" s="212" t="s">
        <v>19</v>
      </c>
      <c r="N1002" s="213" t="s">
        <v>45</v>
      </c>
      <c r="O1002" s="85"/>
      <c r="P1002" s="214">
        <f>O1002*H1002</f>
        <v>0</v>
      </c>
      <c r="Q1002" s="214">
        <v>0</v>
      </c>
      <c r="R1002" s="214">
        <f>Q1002*H1002</f>
        <v>0</v>
      </c>
      <c r="S1002" s="214">
        <v>0.083169999999999994</v>
      </c>
      <c r="T1002" s="215">
        <f>S1002*H1002</f>
        <v>0.42084019999999994</v>
      </c>
      <c r="U1002" s="39"/>
      <c r="V1002" s="39"/>
      <c r="W1002" s="39"/>
      <c r="X1002" s="39"/>
      <c r="Y1002" s="39"/>
      <c r="Z1002" s="39"/>
      <c r="AA1002" s="39"/>
      <c r="AB1002" s="39"/>
      <c r="AC1002" s="39"/>
      <c r="AD1002" s="39"/>
      <c r="AE1002" s="39"/>
      <c r="AR1002" s="216" t="s">
        <v>308</v>
      </c>
      <c r="AT1002" s="216" t="s">
        <v>147</v>
      </c>
      <c r="AU1002" s="216" t="s">
        <v>153</v>
      </c>
      <c r="AY1002" s="18" t="s">
        <v>143</v>
      </c>
      <c r="BE1002" s="217">
        <f>IF(N1002="základní",J1002,0)</f>
        <v>0</v>
      </c>
      <c r="BF1002" s="217">
        <f>IF(N1002="snížená",J1002,0)</f>
        <v>0</v>
      </c>
      <c r="BG1002" s="217">
        <f>IF(N1002="zákl. přenesená",J1002,0)</f>
        <v>0</v>
      </c>
      <c r="BH1002" s="217">
        <f>IF(N1002="sníž. přenesená",J1002,0)</f>
        <v>0</v>
      </c>
      <c r="BI1002" s="217">
        <f>IF(N1002="nulová",J1002,0)</f>
        <v>0</v>
      </c>
      <c r="BJ1002" s="18" t="s">
        <v>153</v>
      </c>
      <c r="BK1002" s="217">
        <f>ROUND(I1002*H1002,2)</f>
        <v>0</v>
      </c>
      <c r="BL1002" s="18" t="s">
        <v>308</v>
      </c>
      <c r="BM1002" s="216" t="s">
        <v>935</v>
      </c>
    </row>
    <row r="1003" s="2" customFormat="1">
      <c r="A1003" s="39"/>
      <c r="B1003" s="40"/>
      <c r="C1003" s="41"/>
      <c r="D1003" s="218" t="s">
        <v>155</v>
      </c>
      <c r="E1003" s="41"/>
      <c r="F1003" s="219" t="s">
        <v>934</v>
      </c>
      <c r="G1003" s="41"/>
      <c r="H1003" s="41"/>
      <c r="I1003" s="220"/>
      <c r="J1003" s="41"/>
      <c r="K1003" s="41"/>
      <c r="L1003" s="45"/>
      <c r="M1003" s="221"/>
      <c r="N1003" s="222"/>
      <c r="O1003" s="85"/>
      <c r="P1003" s="85"/>
      <c r="Q1003" s="85"/>
      <c r="R1003" s="85"/>
      <c r="S1003" s="85"/>
      <c r="T1003" s="86"/>
      <c r="U1003" s="39"/>
      <c r="V1003" s="39"/>
      <c r="W1003" s="39"/>
      <c r="X1003" s="39"/>
      <c r="Y1003" s="39"/>
      <c r="Z1003" s="39"/>
      <c r="AA1003" s="39"/>
      <c r="AB1003" s="39"/>
      <c r="AC1003" s="39"/>
      <c r="AD1003" s="39"/>
      <c r="AE1003" s="39"/>
      <c r="AT1003" s="18" t="s">
        <v>155</v>
      </c>
      <c r="AU1003" s="18" t="s">
        <v>153</v>
      </c>
    </row>
    <row r="1004" s="13" customFormat="1">
      <c r="A1004" s="13"/>
      <c r="B1004" s="224"/>
      <c r="C1004" s="225"/>
      <c r="D1004" s="218" t="s">
        <v>159</v>
      </c>
      <c r="E1004" s="226" t="s">
        <v>19</v>
      </c>
      <c r="F1004" s="227" t="s">
        <v>221</v>
      </c>
      <c r="G1004" s="225"/>
      <c r="H1004" s="226" t="s">
        <v>19</v>
      </c>
      <c r="I1004" s="228"/>
      <c r="J1004" s="225"/>
      <c r="K1004" s="225"/>
      <c r="L1004" s="229"/>
      <c r="M1004" s="230"/>
      <c r="N1004" s="231"/>
      <c r="O1004" s="231"/>
      <c r="P1004" s="231"/>
      <c r="Q1004" s="231"/>
      <c r="R1004" s="231"/>
      <c r="S1004" s="231"/>
      <c r="T1004" s="232"/>
      <c r="U1004" s="13"/>
      <c r="V1004" s="13"/>
      <c r="W1004" s="13"/>
      <c r="X1004" s="13"/>
      <c r="Y1004" s="13"/>
      <c r="Z1004" s="13"/>
      <c r="AA1004" s="13"/>
      <c r="AB1004" s="13"/>
      <c r="AC1004" s="13"/>
      <c r="AD1004" s="13"/>
      <c r="AE1004" s="13"/>
      <c r="AT1004" s="233" t="s">
        <v>159</v>
      </c>
      <c r="AU1004" s="233" t="s">
        <v>153</v>
      </c>
      <c r="AV1004" s="13" t="s">
        <v>81</v>
      </c>
      <c r="AW1004" s="13" t="s">
        <v>35</v>
      </c>
      <c r="AX1004" s="13" t="s">
        <v>73</v>
      </c>
      <c r="AY1004" s="233" t="s">
        <v>143</v>
      </c>
    </row>
    <row r="1005" s="14" customFormat="1">
      <c r="A1005" s="14"/>
      <c r="B1005" s="234"/>
      <c r="C1005" s="235"/>
      <c r="D1005" s="218" t="s">
        <v>159</v>
      </c>
      <c r="E1005" s="236" t="s">
        <v>19</v>
      </c>
      <c r="F1005" s="237" t="s">
        <v>479</v>
      </c>
      <c r="G1005" s="235"/>
      <c r="H1005" s="238">
        <v>5.0599999999999996</v>
      </c>
      <c r="I1005" s="239"/>
      <c r="J1005" s="235"/>
      <c r="K1005" s="235"/>
      <c r="L1005" s="240"/>
      <c r="M1005" s="241"/>
      <c r="N1005" s="242"/>
      <c r="O1005" s="242"/>
      <c r="P1005" s="242"/>
      <c r="Q1005" s="242"/>
      <c r="R1005" s="242"/>
      <c r="S1005" s="242"/>
      <c r="T1005" s="243"/>
      <c r="U1005" s="14"/>
      <c r="V1005" s="14"/>
      <c r="W1005" s="14"/>
      <c r="X1005" s="14"/>
      <c r="Y1005" s="14"/>
      <c r="Z1005" s="14"/>
      <c r="AA1005" s="14"/>
      <c r="AB1005" s="14"/>
      <c r="AC1005" s="14"/>
      <c r="AD1005" s="14"/>
      <c r="AE1005" s="14"/>
      <c r="AT1005" s="244" t="s">
        <v>159</v>
      </c>
      <c r="AU1005" s="244" t="s">
        <v>153</v>
      </c>
      <c r="AV1005" s="14" t="s">
        <v>153</v>
      </c>
      <c r="AW1005" s="14" t="s">
        <v>35</v>
      </c>
      <c r="AX1005" s="14" t="s">
        <v>81</v>
      </c>
      <c r="AY1005" s="244" t="s">
        <v>143</v>
      </c>
    </row>
    <row r="1006" s="2" customFormat="1" ht="37.8" customHeight="1">
      <c r="A1006" s="39"/>
      <c r="B1006" s="40"/>
      <c r="C1006" s="205" t="s">
        <v>936</v>
      </c>
      <c r="D1006" s="205" t="s">
        <v>147</v>
      </c>
      <c r="E1006" s="206" t="s">
        <v>937</v>
      </c>
      <c r="F1006" s="207" t="s">
        <v>938</v>
      </c>
      <c r="G1006" s="208" t="s">
        <v>150</v>
      </c>
      <c r="H1006" s="209">
        <v>5.0599999999999996</v>
      </c>
      <c r="I1006" s="210"/>
      <c r="J1006" s="211">
        <f>ROUND(I1006*H1006,2)</f>
        <v>0</v>
      </c>
      <c r="K1006" s="207" t="s">
        <v>151</v>
      </c>
      <c r="L1006" s="45"/>
      <c r="M1006" s="212" t="s">
        <v>19</v>
      </c>
      <c r="N1006" s="213" t="s">
        <v>45</v>
      </c>
      <c r="O1006" s="85"/>
      <c r="P1006" s="214">
        <f>O1006*H1006</f>
        <v>0</v>
      </c>
      <c r="Q1006" s="214">
        <v>0.0068900000000000003</v>
      </c>
      <c r="R1006" s="214">
        <f>Q1006*H1006</f>
        <v>0.034863399999999996</v>
      </c>
      <c r="S1006" s="214">
        <v>0</v>
      </c>
      <c r="T1006" s="215">
        <f>S1006*H1006</f>
        <v>0</v>
      </c>
      <c r="U1006" s="39"/>
      <c r="V1006" s="39"/>
      <c r="W1006" s="39"/>
      <c r="X1006" s="39"/>
      <c r="Y1006" s="39"/>
      <c r="Z1006" s="39"/>
      <c r="AA1006" s="39"/>
      <c r="AB1006" s="39"/>
      <c r="AC1006" s="39"/>
      <c r="AD1006" s="39"/>
      <c r="AE1006" s="39"/>
      <c r="AR1006" s="216" t="s">
        <v>308</v>
      </c>
      <c r="AT1006" s="216" t="s">
        <v>147</v>
      </c>
      <c r="AU1006" s="216" t="s">
        <v>153</v>
      </c>
      <c r="AY1006" s="18" t="s">
        <v>143</v>
      </c>
      <c r="BE1006" s="217">
        <f>IF(N1006="základní",J1006,0)</f>
        <v>0</v>
      </c>
      <c r="BF1006" s="217">
        <f>IF(N1006="snížená",J1006,0)</f>
        <v>0</v>
      </c>
      <c r="BG1006" s="217">
        <f>IF(N1006="zákl. přenesená",J1006,0)</f>
        <v>0</v>
      </c>
      <c r="BH1006" s="217">
        <f>IF(N1006="sníž. přenesená",J1006,0)</f>
        <v>0</v>
      </c>
      <c r="BI1006" s="217">
        <f>IF(N1006="nulová",J1006,0)</f>
        <v>0</v>
      </c>
      <c r="BJ1006" s="18" t="s">
        <v>153</v>
      </c>
      <c r="BK1006" s="217">
        <f>ROUND(I1006*H1006,2)</f>
        <v>0</v>
      </c>
      <c r="BL1006" s="18" t="s">
        <v>308</v>
      </c>
      <c r="BM1006" s="216" t="s">
        <v>939</v>
      </c>
    </row>
    <row r="1007" s="2" customFormat="1">
      <c r="A1007" s="39"/>
      <c r="B1007" s="40"/>
      <c r="C1007" s="41"/>
      <c r="D1007" s="218" t="s">
        <v>155</v>
      </c>
      <c r="E1007" s="41"/>
      <c r="F1007" s="219" t="s">
        <v>940</v>
      </c>
      <c r="G1007" s="41"/>
      <c r="H1007" s="41"/>
      <c r="I1007" s="220"/>
      <c r="J1007" s="41"/>
      <c r="K1007" s="41"/>
      <c r="L1007" s="45"/>
      <c r="M1007" s="221"/>
      <c r="N1007" s="222"/>
      <c r="O1007" s="85"/>
      <c r="P1007" s="85"/>
      <c r="Q1007" s="85"/>
      <c r="R1007" s="85"/>
      <c r="S1007" s="85"/>
      <c r="T1007" s="86"/>
      <c r="U1007" s="39"/>
      <c r="V1007" s="39"/>
      <c r="W1007" s="39"/>
      <c r="X1007" s="39"/>
      <c r="Y1007" s="39"/>
      <c r="Z1007" s="39"/>
      <c r="AA1007" s="39"/>
      <c r="AB1007" s="39"/>
      <c r="AC1007" s="39"/>
      <c r="AD1007" s="39"/>
      <c r="AE1007" s="39"/>
      <c r="AT1007" s="18" t="s">
        <v>155</v>
      </c>
      <c r="AU1007" s="18" t="s">
        <v>153</v>
      </c>
    </row>
    <row r="1008" s="2" customFormat="1">
      <c r="A1008" s="39"/>
      <c r="B1008" s="40"/>
      <c r="C1008" s="41"/>
      <c r="D1008" s="218" t="s">
        <v>157</v>
      </c>
      <c r="E1008" s="41"/>
      <c r="F1008" s="223" t="s">
        <v>941</v>
      </c>
      <c r="G1008" s="41"/>
      <c r="H1008" s="41"/>
      <c r="I1008" s="220"/>
      <c r="J1008" s="41"/>
      <c r="K1008" s="41"/>
      <c r="L1008" s="45"/>
      <c r="M1008" s="221"/>
      <c r="N1008" s="222"/>
      <c r="O1008" s="85"/>
      <c r="P1008" s="85"/>
      <c r="Q1008" s="85"/>
      <c r="R1008" s="85"/>
      <c r="S1008" s="85"/>
      <c r="T1008" s="86"/>
      <c r="U1008" s="39"/>
      <c r="V1008" s="39"/>
      <c r="W1008" s="39"/>
      <c r="X1008" s="39"/>
      <c r="Y1008" s="39"/>
      <c r="Z1008" s="39"/>
      <c r="AA1008" s="39"/>
      <c r="AB1008" s="39"/>
      <c r="AC1008" s="39"/>
      <c r="AD1008" s="39"/>
      <c r="AE1008" s="39"/>
      <c r="AT1008" s="18" t="s">
        <v>157</v>
      </c>
      <c r="AU1008" s="18" t="s">
        <v>153</v>
      </c>
    </row>
    <row r="1009" s="13" customFormat="1">
      <c r="A1009" s="13"/>
      <c r="B1009" s="224"/>
      <c r="C1009" s="225"/>
      <c r="D1009" s="218" t="s">
        <v>159</v>
      </c>
      <c r="E1009" s="226" t="s">
        <v>19</v>
      </c>
      <c r="F1009" s="227" t="s">
        <v>221</v>
      </c>
      <c r="G1009" s="225"/>
      <c r="H1009" s="226" t="s">
        <v>19</v>
      </c>
      <c r="I1009" s="228"/>
      <c r="J1009" s="225"/>
      <c r="K1009" s="225"/>
      <c r="L1009" s="229"/>
      <c r="M1009" s="230"/>
      <c r="N1009" s="231"/>
      <c r="O1009" s="231"/>
      <c r="P1009" s="231"/>
      <c r="Q1009" s="231"/>
      <c r="R1009" s="231"/>
      <c r="S1009" s="231"/>
      <c r="T1009" s="232"/>
      <c r="U1009" s="13"/>
      <c r="V1009" s="13"/>
      <c r="W1009" s="13"/>
      <c r="X1009" s="13"/>
      <c r="Y1009" s="13"/>
      <c r="Z1009" s="13"/>
      <c r="AA1009" s="13"/>
      <c r="AB1009" s="13"/>
      <c r="AC1009" s="13"/>
      <c r="AD1009" s="13"/>
      <c r="AE1009" s="13"/>
      <c r="AT1009" s="233" t="s">
        <v>159</v>
      </c>
      <c r="AU1009" s="233" t="s">
        <v>153</v>
      </c>
      <c r="AV1009" s="13" t="s">
        <v>81</v>
      </c>
      <c r="AW1009" s="13" t="s">
        <v>35</v>
      </c>
      <c r="AX1009" s="13" t="s">
        <v>73</v>
      </c>
      <c r="AY1009" s="233" t="s">
        <v>143</v>
      </c>
    </row>
    <row r="1010" s="14" customFormat="1">
      <c r="A1010" s="14"/>
      <c r="B1010" s="234"/>
      <c r="C1010" s="235"/>
      <c r="D1010" s="218" t="s">
        <v>159</v>
      </c>
      <c r="E1010" s="236" t="s">
        <v>19</v>
      </c>
      <c r="F1010" s="237" t="s">
        <v>479</v>
      </c>
      <c r="G1010" s="235"/>
      <c r="H1010" s="238">
        <v>5.0599999999999996</v>
      </c>
      <c r="I1010" s="239"/>
      <c r="J1010" s="235"/>
      <c r="K1010" s="235"/>
      <c r="L1010" s="240"/>
      <c r="M1010" s="241"/>
      <c r="N1010" s="242"/>
      <c r="O1010" s="242"/>
      <c r="P1010" s="242"/>
      <c r="Q1010" s="242"/>
      <c r="R1010" s="242"/>
      <c r="S1010" s="242"/>
      <c r="T1010" s="243"/>
      <c r="U1010" s="14"/>
      <c r="V1010" s="14"/>
      <c r="W1010" s="14"/>
      <c r="X1010" s="14"/>
      <c r="Y1010" s="14"/>
      <c r="Z1010" s="14"/>
      <c r="AA1010" s="14"/>
      <c r="AB1010" s="14"/>
      <c r="AC1010" s="14"/>
      <c r="AD1010" s="14"/>
      <c r="AE1010" s="14"/>
      <c r="AT1010" s="244" t="s">
        <v>159</v>
      </c>
      <c r="AU1010" s="244" t="s">
        <v>153</v>
      </c>
      <c r="AV1010" s="14" t="s">
        <v>153</v>
      </c>
      <c r="AW1010" s="14" t="s">
        <v>35</v>
      </c>
      <c r="AX1010" s="14" t="s">
        <v>81</v>
      </c>
      <c r="AY1010" s="244" t="s">
        <v>143</v>
      </c>
    </row>
    <row r="1011" s="2" customFormat="1" ht="37.8" customHeight="1">
      <c r="A1011" s="39"/>
      <c r="B1011" s="40"/>
      <c r="C1011" s="256" t="s">
        <v>942</v>
      </c>
      <c r="D1011" s="256" t="s">
        <v>191</v>
      </c>
      <c r="E1011" s="257" t="s">
        <v>943</v>
      </c>
      <c r="F1011" s="258" t="s">
        <v>944</v>
      </c>
      <c r="G1011" s="259" t="s">
        <v>150</v>
      </c>
      <c r="H1011" s="260">
        <v>5.5659999999999998</v>
      </c>
      <c r="I1011" s="261"/>
      <c r="J1011" s="262">
        <f>ROUND(I1011*H1011,2)</f>
        <v>0</v>
      </c>
      <c r="K1011" s="258" t="s">
        <v>151</v>
      </c>
      <c r="L1011" s="263"/>
      <c r="M1011" s="264" t="s">
        <v>19</v>
      </c>
      <c r="N1011" s="265" t="s">
        <v>45</v>
      </c>
      <c r="O1011" s="85"/>
      <c r="P1011" s="214">
        <f>O1011*H1011</f>
        <v>0</v>
      </c>
      <c r="Q1011" s="214">
        <v>0.019199999999999998</v>
      </c>
      <c r="R1011" s="214">
        <f>Q1011*H1011</f>
        <v>0.10686719999999998</v>
      </c>
      <c r="S1011" s="214">
        <v>0</v>
      </c>
      <c r="T1011" s="215">
        <f>S1011*H1011</f>
        <v>0</v>
      </c>
      <c r="U1011" s="39"/>
      <c r="V1011" s="39"/>
      <c r="W1011" s="39"/>
      <c r="X1011" s="39"/>
      <c r="Y1011" s="39"/>
      <c r="Z1011" s="39"/>
      <c r="AA1011" s="39"/>
      <c r="AB1011" s="39"/>
      <c r="AC1011" s="39"/>
      <c r="AD1011" s="39"/>
      <c r="AE1011" s="39"/>
      <c r="AR1011" s="216" t="s">
        <v>391</v>
      </c>
      <c r="AT1011" s="216" t="s">
        <v>191</v>
      </c>
      <c r="AU1011" s="216" t="s">
        <v>153</v>
      </c>
      <c r="AY1011" s="18" t="s">
        <v>143</v>
      </c>
      <c r="BE1011" s="217">
        <f>IF(N1011="základní",J1011,0)</f>
        <v>0</v>
      </c>
      <c r="BF1011" s="217">
        <f>IF(N1011="snížená",J1011,0)</f>
        <v>0</v>
      </c>
      <c r="BG1011" s="217">
        <f>IF(N1011="zákl. přenesená",J1011,0)</f>
        <v>0</v>
      </c>
      <c r="BH1011" s="217">
        <f>IF(N1011="sníž. přenesená",J1011,0)</f>
        <v>0</v>
      </c>
      <c r="BI1011" s="217">
        <f>IF(N1011="nulová",J1011,0)</f>
        <v>0</v>
      </c>
      <c r="BJ1011" s="18" t="s">
        <v>153</v>
      </c>
      <c r="BK1011" s="217">
        <f>ROUND(I1011*H1011,2)</f>
        <v>0</v>
      </c>
      <c r="BL1011" s="18" t="s">
        <v>308</v>
      </c>
      <c r="BM1011" s="216" t="s">
        <v>945</v>
      </c>
    </row>
    <row r="1012" s="2" customFormat="1">
      <c r="A1012" s="39"/>
      <c r="B1012" s="40"/>
      <c r="C1012" s="41"/>
      <c r="D1012" s="218" t="s">
        <v>155</v>
      </c>
      <c r="E1012" s="41"/>
      <c r="F1012" s="219" t="s">
        <v>944</v>
      </c>
      <c r="G1012" s="41"/>
      <c r="H1012" s="41"/>
      <c r="I1012" s="220"/>
      <c r="J1012" s="41"/>
      <c r="K1012" s="41"/>
      <c r="L1012" s="45"/>
      <c r="M1012" s="221"/>
      <c r="N1012" s="222"/>
      <c r="O1012" s="85"/>
      <c r="P1012" s="85"/>
      <c r="Q1012" s="85"/>
      <c r="R1012" s="85"/>
      <c r="S1012" s="85"/>
      <c r="T1012" s="86"/>
      <c r="U1012" s="39"/>
      <c r="V1012" s="39"/>
      <c r="W1012" s="39"/>
      <c r="X1012" s="39"/>
      <c r="Y1012" s="39"/>
      <c r="Z1012" s="39"/>
      <c r="AA1012" s="39"/>
      <c r="AB1012" s="39"/>
      <c r="AC1012" s="39"/>
      <c r="AD1012" s="39"/>
      <c r="AE1012" s="39"/>
      <c r="AT1012" s="18" t="s">
        <v>155</v>
      </c>
      <c r="AU1012" s="18" t="s">
        <v>153</v>
      </c>
    </row>
    <row r="1013" s="14" customFormat="1">
      <c r="A1013" s="14"/>
      <c r="B1013" s="234"/>
      <c r="C1013" s="235"/>
      <c r="D1013" s="218" t="s">
        <v>159</v>
      </c>
      <c r="E1013" s="235"/>
      <c r="F1013" s="237" t="s">
        <v>946</v>
      </c>
      <c r="G1013" s="235"/>
      <c r="H1013" s="238">
        <v>5.5659999999999998</v>
      </c>
      <c r="I1013" s="239"/>
      <c r="J1013" s="235"/>
      <c r="K1013" s="235"/>
      <c r="L1013" s="240"/>
      <c r="M1013" s="241"/>
      <c r="N1013" s="242"/>
      <c r="O1013" s="242"/>
      <c r="P1013" s="242"/>
      <c r="Q1013" s="242"/>
      <c r="R1013" s="242"/>
      <c r="S1013" s="242"/>
      <c r="T1013" s="243"/>
      <c r="U1013" s="14"/>
      <c r="V1013" s="14"/>
      <c r="W1013" s="14"/>
      <c r="X1013" s="14"/>
      <c r="Y1013" s="14"/>
      <c r="Z1013" s="14"/>
      <c r="AA1013" s="14"/>
      <c r="AB1013" s="14"/>
      <c r="AC1013" s="14"/>
      <c r="AD1013" s="14"/>
      <c r="AE1013" s="14"/>
      <c r="AT1013" s="244" t="s">
        <v>159</v>
      </c>
      <c r="AU1013" s="244" t="s">
        <v>153</v>
      </c>
      <c r="AV1013" s="14" t="s">
        <v>153</v>
      </c>
      <c r="AW1013" s="14" t="s">
        <v>4</v>
      </c>
      <c r="AX1013" s="14" t="s">
        <v>81</v>
      </c>
      <c r="AY1013" s="244" t="s">
        <v>143</v>
      </c>
    </row>
    <row r="1014" s="2" customFormat="1" ht="14.4" customHeight="1">
      <c r="A1014" s="39"/>
      <c r="B1014" s="40"/>
      <c r="C1014" s="205" t="s">
        <v>947</v>
      </c>
      <c r="D1014" s="205" t="s">
        <v>147</v>
      </c>
      <c r="E1014" s="206" t="s">
        <v>948</v>
      </c>
      <c r="F1014" s="207" t="s">
        <v>949</v>
      </c>
      <c r="G1014" s="208" t="s">
        <v>761</v>
      </c>
      <c r="H1014" s="209">
        <v>2</v>
      </c>
      <c r="I1014" s="210"/>
      <c r="J1014" s="211">
        <f>ROUND(I1014*H1014,2)</f>
        <v>0</v>
      </c>
      <c r="K1014" s="207" t="s">
        <v>151</v>
      </c>
      <c r="L1014" s="45"/>
      <c r="M1014" s="212" t="s">
        <v>19</v>
      </c>
      <c r="N1014" s="213" t="s">
        <v>45</v>
      </c>
      <c r="O1014" s="85"/>
      <c r="P1014" s="214">
        <f>O1014*H1014</f>
        <v>0</v>
      </c>
      <c r="Q1014" s="214">
        <v>0.00021000000000000001</v>
      </c>
      <c r="R1014" s="214">
        <f>Q1014*H1014</f>
        <v>0.00042000000000000002</v>
      </c>
      <c r="S1014" s="214">
        <v>0</v>
      </c>
      <c r="T1014" s="215">
        <f>S1014*H1014</f>
        <v>0</v>
      </c>
      <c r="U1014" s="39"/>
      <c r="V1014" s="39"/>
      <c r="W1014" s="39"/>
      <c r="X1014" s="39"/>
      <c r="Y1014" s="39"/>
      <c r="Z1014" s="39"/>
      <c r="AA1014" s="39"/>
      <c r="AB1014" s="39"/>
      <c r="AC1014" s="39"/>
      <c r="AD1014" s="39"/>
      <c r="AE1014" s="39"/>
      <c r="AR1014" s="216" t="s">
        <v>308</v>
      </c>
      <c r="AT1014" s="216" t="s">
        <v>147</v>
      </c>
      <c r="AU1014" s="216" t="s">
        <v>153</v>
      </c>
      <c r="AY1014" s="18" t="s">
        <v>143</v>
      </c>
      <c r="BE1014" s="217">
        <f>IF(N1014="základní",J1014,0)</f>
        <v>0</v>
      </c>
      <c r="BF1014" s="217">
        <f>IF(N1014="snížená",J1014,0)</f>
        <v>0</v>
      </c>
      <c r="BG1014" s="217">
        <f>IF(N1014="zákl. přenesená",J1014,0)</f>
        <v>0</v>
      </c>
      <c r="BH1014" s="217">
        <f>IF(N1014="sníž. přenesená",J1014,0)</f>
        <v>0</v>
      </c>
      <c r="BI1014" s="217">
        <f>IF(N1014="nulová",J1014,0)</f>
        <v>0</v>
      </c>
      <c r="BJ1014" s="18" t="s">
        <v>153</v>
      </c>
      <c r="BK1014" s="217">
        <f>ROUND(I1014*H1014,2)</f>
        <v>0</v>
      </c>
      <c r="BL1014" s="18" t="s">
        <v>308</v>
      </c>
      <c r="BM1014" s="216" t="s">
        <v>950</v>
      </c>
    </row>
    <row r="1015" s="2" customFormat="1">
      <c r="A1015" s="39"/>
      <c r="B1015" s="40"/>
      <c r="C1015" s="41"/>
      <c r="D1015" s="218" t="s">
        <v>155</v>
      </c>
      <c r="E1015" s="41"/>
      <c r="F1015" s="219" t="s">
        <v>951</v>
      </c>
      <c r="G1015" s="41"/>
      <c r="H1015" s="41"/>
      <c r="I1015" s="220"/>
      <c r="J1015" s="41"/>
      <c r="K1015" s="41"/>
      <c r="L1015" s="45"/>
      <c r="M1015" s="221"/>
      <c r="N1015" s="222"/>
      <c r="O1015" s="85"/>
      <c r="P1015" s="85"/>
      <c r="Q1015" s="85"/>
      <c r="R1015" s="85"/>
      <c r="S1015" s="85"/>
      <c r="T1015" s="86"/>
      <c r="U1015" s="39"/>
      <c r="V1015" s="39"/>
      <c r="W1015" s="39"/>
      <c r="X1015" s="39"/>
      <c r="Y1015" s="39"/>
      <c r="Z1015" s="39"/>
      <c r="AA1015" s="39"/>
      <c r="AB1015" s="39"/>
      <c r="AC1015" s="39"/>
      <c r="AD1015" s="39"/>
      <c r="AE1015" s="39"/>
      <c r="AT1015" s="18" t="s">
        <v>155</v>
      </c>
      <c r="AU1015" s="18" t="s">
        <v>153</v>
      </c>
    </row>
    <row r="1016" s="2" customFormat="1">
      <c r="A1016" s="39"/>
      <c r="B1016" s="40"/>
      <c r="C1016" s="41"/>
      <c r="D1016" s="218" t="s">
        <v>157</v>
      </c>
      <c r="E1016" s="41"/>
      <c r="F1016" s="223" t="s">
        <v>952</v>
      </c>
      <c r="G1016" s="41"/>
      <c r="H1016" s="41"/>
      <c r="I1016" s="220"/>
      <c r="J1016" s="41"/>
      <c r="K1016" s="41"/>
      <c r="L1016" s="45"/>
      <c r="M1016" s="221"/>
      <c r="N1016" s="222"/>
      <c r="O1016" s="85"/>
      <c r="P1016" s="85"/>
      <c r="Q1016" s="85"/>
      <c r="R1016" s="85"/>
      <c r="S1016" s="85"/>
      <c r="T1016" s="86"/>
      <c r="U1016" s="39"/>
      <c r="V1016" s="39"/>
      <c r="W1016" s="39"/>
      <c r="X1016" s="39"/>
      <c r="Y1016" s="39"/>
      <c r="Z1016" s="39"/>
      <c r="AA1016" s="39"/>
      <c r="AB1016" s="39"/>
      <c r="AC1016" s="39"/>
      <c r="AD1016" s="39"/>
      <c r="AE1016" s="39"/>
      <c r="AT1016" s="18" t="s">
        <v>157</v>
      </c>
      <c r="AU1016" s="18" t="s">
        <v>153</v>
      </c>
    </row>
    <row r="1017" s="2" customFormat="1" ht="14.4" customHeight="1">
      <c r="A1017" s="39"/>
      <c r="B1017" s="40"/>
      <c r="C1017" s="205" t="s">
        <v>953</v>
      </c>
      <c r="D1017" s="205" t="s">
        <v>147</v>
      </c>
      <c r="E1017" s="206" t="s">
        <v>954</v>
      </c>
      <c r="F1017" s="207" t="s">
        <v>955</v>
      </c>
      <c r="G1017" s="208" t="s">
        <v>264</v>
      </c>
      <c r="H1017" s="209">
        <v>6.2000000000000002</v>
      </c>
      <c r="I1017" s="210"/>
      <c r="J1017" s="211">
        <f>ROUND(I1017*H1017,2)</f>
        <v>0</v>
      </c>
      <c r="K1017" s="207" t="s">
        <v>151</v>
      </c>
      <c r="L1017" s="45"/>
      <c r="M1017" s="212" t="s">
        <v>19</v>
      </c>
      <c r="N1017" s="213" t="s">
        <v>45</v>
      </c>
      <c r="O1017" s="85"/>
      <c r="P1017" s="214">
        <f>O1017*H1017</f>
        <v>0</v>
      </c>
      <c r="Q1017" s="214">
        <v>0.00032000000000000003</v>
      </c>
      <c r="R1017" s="214">
        <f>Q1017*H1017</f>
        <v>0.0019840000000000001</v>
      </c>
      <c r="S1017" s="214">
        <v>0</v>
      </c>
      <c r="T1017" s="215">
        <f>S1017*H1017</f>
        <v>0</v>
      </c>
      <c r="U1017" s="39"/>
      <c r="V1017" s="39"/>
      <c r="W1017" s="39"/>
      <c r="X1017" s="39"/>
      <c r="Y1017" s="39"/>
      <c r="Z1017" s="39"/>
      <c r="AA1017" s="39"/>
      <c r="AB1017" s="39"/>
      <c r="AC1017" s="39"/>
      <c r="AD1017" s="39"/>
      <c r="AE1017" s="39"/>
      <c r="AR1017" s="216" t="s">
        <v>308</v>
      </c>
      <c r="AT1017" s="216" t="s">
        <v>147</v>
      </c>
      <c r="AU1017" s="216" t="s">
        <v>153</v>
      </c>
      <c r="AY1017" s="18" t="s">
        <v>143</v>
      </c>
      <c r="BE1017" s="217">
        <f>IF(N1017="základní",J1017,0)</f>
        <v>0</v>
      </c>
      <c r="BF1017" s="217">
        <f>IF(N1017="snížená",J1017,0)</f>
        <v>0</v>
      </c>
      <c r="BG1017" s="217">
        <f>IF(N1017="zákl. přenesená",J1017,0)</f>
        <v>0</v>
      </c>
      <c r="BH1017" s="217">
        <f>IF(N1017="sníž. přenesená",J1017,0)</f>
        <v>0</v>
      </c>
      <c r="BI1017" s="217">
        <f>IF(N1017="nulová",J1017,0)</f>
        <v>0</v>
      </c>
      <c r="BJ1017" s="18" t="s">
        <v>153</v>
      </c>
      <c r="BK1017" s="217">
        <f>ROUND(I1017*H1017,2)</f>
        <v>0</v>
      </c>
      <c r="BL1017" s="18" t="s">
        <v>308</v>
      </c>
      <c r="BM1017" s="216" t="s">
        <v>956</v>
      </c>
    </row>
    <row r="1018" s="2" customFormat="1">
      <c r="A1018" s="39"/>
      <c r="B1018" s="40"/>
      <c r="C1018" s="41"/>
      <c r="D1018" s="218" t="s">
        <v>155</v>
      </c>
      <c r="E1018" s="41"/>
      <c r="F1018" s="219" t="s">
        <v>957</v>
      </c>
      <c r="G1018" s="41"/>
      <c r="H1018" s="41"/>
      <c r="I1018" s="220"/>
      <c r="J1018" s="41"/>
      <c r="K1018" s="41"/>
      <c r="L1018" s="45"/>
      <c r="M1018" s="221"/>
      <c r="N1018" s="222"/>
      <c r="O1018" s="85"/>
      <c r="P1018" s="85"/>
      <c r="Q1018" s="85"/>
      <c r="R1018" s="85"/>
      <c r="S1018" s="85"/>
      <c r="T1018" s="86"/>
      <c r="U1018" s="39"/>
      <c r="V1018" s="39"/>
      <c r="W1018" s="39"/>
      <c r="X1018" s="39"/>
      <c r="Y1018" s="39"/>
      <c r="Z1018" s="39"/>
      <c r="AA1018" s="39"/>
      <c r="AB1018" s="39"/>
      <c r="AC1018" s="39"/>
      <c r="AD1018" s="39"/>
      <c r="AE1018" s="39"/>
      <c r="AT1018" s="18" t="s">
        <v>155</v>
      </c>
      <c r="AU1018" s="18" t="s">
        <v>153</v>
      </c>
    </row>
    <row r="1019" s="2" customFormat="1">
      <c r="A1019" s="39"/>
      <c r="B1019" s="40"/>
      <c r="C1019" s="41"/>
      <c r="D1019" s="218" t="s">
        <v>157</v>
      </c>
      <c r="E1019" s="41"/>
      <c r="F1019" s="223" t="s">
        <v>952</v>
      </c>
      <c r="G1019" s="41"/>
      <c r="H1019" s="41"/>
      <c r="I1019" s="220"/>
      <c r="J1019" s="41"/>
      <c r="K1019" s="41"/>
      <c r="L1019" s="45"/>
      <c r="M1019" s="221"/>
      <c r="N1019" s="222"/>
      <c r="O1019" s="85"/>
      <c r="P1019" s="85"/>
      <c r="Q1019" s="85"/>
      <c r="R1019" s="85"/>
      <c r="S1019" s="85"/>
      <c r="T1019" s="86"/>
      <c r="U1019" s="39"/>
      <c r="V1019" s="39"/>
      <c r="W1019" s="39"/>
      <c r="X1019" s="39"/>
      <c r="Y1019" s="39"/>
      <c r="Z1019" s="39"/>
      <c r="AA1019" s="39"/>
      <c r="AB1019" s="39"/>
      <c r="AC1019" s="39"/>
      <c r="AD1019" s="39"/>
      <c r="AE1019" s="39"/>
      <c r="AT1019" s="18" t="s">
        <v>157</v>
      </c>
      <c r="AU1019" s="18" t="s">
        <v>153</v>
      </c>
    </row>
    <row r="1020" s="13" customFormat="1">
      <c r="A1020" s="13"/>
      <c r="B1020" s="224"/>
      <c r="C1020" s="225"/>
      <c r="D1020" s="218" t="s">
        <v>159</v>
      </c>
      <c r="E1020" s="226" t="s">
        <v>19</v>
      </c>
      <c r="F1020" s="227" t="s">
        <v>623</v>
      </c>
      <c r="G1020" s="225"/>
      <c r="H1020" s="226" t="s">
        <v>19</v>
      </c>
      <c r="I1020" s="228"/>
      <c r="J1020" s="225"/>
      <c r="K1020" s="225"/>
      <c r="L1020" s="229"/>
      <c r="M1020" s="230"/>
      <c r="N1020" s="231"/>
      <c r="O1020" s="231"/>
      <c r="P1020" s="231"/>
      <c r="Q1020" s="231"/>
      <c r="R1020" s="231"/>
      <c r="S1020" s="231"/>
      <c r="T1020" s="232"/>
      <c r="U1020" s="13"/>
      <c r="V1020" s="13"/>
      <c r="W1020" s="13"/>
      <c r="X1020" s="13"/>
      <c r="Y1020" s="13"/>
      <c r="Z1020" s="13"/>
      <c r="AA1020" s="13"/>
      <c r="AB1020" s="13"/>
      <c r="AC1020" s="13"/>
      <c r="AD1020" s="13"/>
      <c r="AE1020" s="13"/>
      <c r="AT1020" s="233" t="s">
        <v>159</v>
      </c>
      <c r="AU1020" s="233" t="s">
        <v>153</v>
      </c>
      <c r="AV1020" s="13" t="s">
        <v>81</v>
      </c>
      <c r="AW1020" s="13" t="s">
        <v>35</v>
      </c>
      <c r="AX1020" s="13" t="s">
        <v>73</v>
      </c>
      <c r="AY1020" s="233" t="s">
        <v>143</v>
      </c>
    </row>
    <row r="1021" s="14" customFormat="1">
      <c r="A1021" s="14"/>
      <c r="B1021" s="234"/>
      <c r="C1021" s="235"/>
      <c r="D1021" s="218" t="s">
        <v>159</v>
      </c>
      <c r="E1021" s="236" t="s">
        <v>19</v>
      </c>
      <c r="F1021" s="237" t="s">
        <v>920</v>
      </c>
      <c r="G1021" s="235"/>
      <c r="H1021" s="238">
        <v>6.2000000000000002</v>
      </c>
      <c r="I1021" s="239"/>
      <c r="J1021" s="235"/>
      <c r="K1021" s="235"/>
      <c r="L1021" s="240"/>
      <c r="M1021" s="241"/>
      <c r="N1021" s="242"/>
      <c r="O1021" s="242"/>
      <c r="P1021" s="242"/>
      <c r="Q1021" s="242"/>
      <c r="R1021" s="242"/>
      <c r="S1021" s="242"/>
      <c r="T1021" s="243"/>
      <c r="U1021" s="14"/>
      <c r="V1021" s="14"/>
      <c r="W1021" s="14"/>
      <c r="X1021" s="14"/>
      <c r="Y1021" s="14"/>
      <c r="Z1021" s="14"/>
      <c r="AA1021" s="14"/>
      <c r="AB1021" s="14"/>
      <c r="AC1021" s="14"/>
      <c r="AD1021" s="14"/>
      <c r="AE1021" s="14"/>
      <c r="AT1021" s="244" t="s">
        <v>159</v>
      </c>
      <c r="AU1021" s="244" t="s">
        <v>153</v>
      </c>
      <c r="AV1021" s="14" t="s">
        <v>153</v>
      </c>
      <c r="AW1021" s="14" t="s">
        <v>35</v>
      </c>
      <c r="AX1021" s="14" t="s">
        <v>81</v>
      </c>
      <c r="AY1021" s="244" t="s">
        <v>143</v>
      </c>
    </row>
    <row r="1022" s="2" customFormat="1" ht="24.15" customHeight="1">
      <c r="A1022" s="39"/>
      <c r="B1022" s="40"/>
      <c r="C1022" s="205" t="s">
        <v>958</v>
      </c>
      <c r="D1022" s="205" t="s">
        <v>147</v>
      </c>
      <c r="E1022" s="206" t="s">
        <v>959</v>
      </c>
      <c r="F1022" s="207" t="s">
        <v>960</v>
      </c>
      <c r="G1022" s="208" t="s">
        <v>264</v>
      </c>
      <c r="H1022" s="209">
        <v>6.7999999999999998</v>
      </c>
      <c r="I1022" s="210"/>
      <c r="J1022" s="211">
        <f>ROUND(I1022*H1022,2)</f>
        <v>0</v>
      </c>
      <c r="K1022" s="207" t="s">
        <v>151</v>
      </c>
      <c r="L1022" s="45"/>
      <c r="M1022" s="212" t="s">
        <v>19</v>
      </c>
      <c r="N1022" s="213" t="s">
        <v>45</v>
      </c>
      <c r="O1022" s="85"/>
      <c r="P1022" s="214">
        <f>O1022*H1022</f>
        <v>0</v>
      </c>
      <c r="Q1022" s="214">
        <v>0.00033</v>
      </c>
      <c r="R1022" s="214">
        <f>Q1022*H1022</f>
        <v>0.0022439999999999999</v>
      </c>
      <c r="S1022" s="214">
        <v>0</v>
      </c>
      <c r="T1022" s="215">
        <f>S1022*H1022</f>
        <v>0</v>
      </c>
      <c r="U1022" s="39"/>
      <c r="V1022" s="39"/>
      <c r="W1022" s="39"/>
      <c r="X1022" s="39"/>
      <c r="Y1022" s="39"/>
      <c r="Z1022" s="39"/>
      <c r="AA1022" s="39"/>
      <c r="AB1022" s="39"/>
      <c r="AC1022" s="39"/>
      <c r="AD1022" s="39"/>
      <c r="AE1022" s="39"/>
      <c r="AR1022" s="216" t="s">
        <v>308</v>
      </c>
      <c r="AT1022" s="216" t="s">
        <v>147</v>
      </c>
      <c r="AU1022" s="216" t="s">
        <v>153</v>
      </c>
      <c r="AY1022" s="18" t="s">
        <v>143</v>
      </c>
      <c r="BE1022" s="217">
        <f>IF(N1022="základní",J1022,0)</f>
        <v>0</v>
      </c>
      <c r="BF1022" s="217">
        <f>IF(N1022="snížená",J1022,0)</f>
        <v>0</v>
      </c>
      <c r="BG1022" s="217">
        <f>IF(N1022="zákl. přenesená",J1022,0)</f>
        <v>0</v>
      </c>
      <c r="BH1022" s="217">
        <f>IF(N1022="sníž. přenesená",J1022,0)</f>
        <v>0</v>
      </c>
      <c r="BI1022" s="217">
        <f>IF(N1022="nulová",J1022,0)</f>
        <v>0</v>
      </c>
      <c r="BJ1022" s="18" t="s">
        <v>153</v>
      </c>
      <c r="BK1022" s="217">
        <f>ROUND(I1022*H1022,2)</f>
        <v>0</v>
      </c>
      <c r="BL1022" s="18" t="s">
        <v>308</v>
      </c>
      <c r="BM1022" s="216" t="s">
        <v>961</v>
      </c>
    </row>
    <row r="1023" s="2" customFormat="1">
      <c r="A1023" s="39"/>
      <c r="B1023" s="40"/>
      <c r="C1023" s="41"/>
      <c r="D1023" s="218" t="s">
        <v>155</v>
      </c>
      <c r="E1023" s="41"/>
      <c r="F1023" s="219" t="s">
        <v>962</v>
      </c>
      <c r="G1023" s="41"/>
      <c r="H1023" s="41"/>
      <c r="I1023" s="220"/>
      <c r="J1023" s="41"/>
      <c r="K1023" s="41"/>
      <c r="L1023" s="45"/>
      <c r="M1023" s="221"/>
      <c r="N1023" s="222"/>
      <c r="O1023" s="85"/>
      <c r="P1023" s="85"/>
      <c r="Q1023" s="85"/>
      <c r="R1023" s="85"/>
      <c r="S1023" s="85"/>
      <c r="T1023" s="86"/>
      <c r="U1023" s="39"/>
      <c r="V1023" s="39"/>
      <c r="W1023" s="39"/>
      <c r="X1023" s="39"/>
      <c r="Y1023" s="39"/>
      <c r="Z1023" s="39"/>
      <c r="AA1023" s="39"/>
      <c r="AB1023" s="39"/>
      <c r="AC1023" s="39"/>
      <c r="AD1023" s="39"/>
      <c r="AE1023" s="39"/>
      <c r="AT1023" s="18" t="s">
        <v>155</v>
      </c>
      <c r="AU1023" s="18" t="s">
        <v>153</v>
      </c>
    </row>
    <row r="1024" s="2" customFormat="1">
      <c r="A1024" s="39"/>
      <c r="B1024" s="40"/>
      <c r="C1024" s="41"/>
      <c r="D1024" s="218" t="s">
        <v>157</v>
      </c>
      <c r="E1024" s="41"/>
      <c r="F1024" s="223" t="s">
        <v>952</v>
      </c>
      <c r="G1024" s="41"/>
      <c r="H1024" s="41"/>
      <c r="I1024" s="220"/>
      <c r="J1024" s="41"/>
      <c r="K1024" s="41"/>
      <c r="L1024" s="45"/>
      <c r="M1024" s="221"/>
      <c r="N1024" s="222"/>
      <c r="O1024" s="85"/>
      <c r="P1024" s="85"/>
      <c r="Q1024" s="85"/>
      <c r="R1024" s="85"/>
      <c r="S1024" s="85"/>
      <c r="T1024" s="86"/>
      <c r="U1024" s="39"/>
      <c r="V1024" s="39"/>
      <c r="W1024" s="39"/>
      <c r="X1024" s="39"/>
      <c r="Y1024" s="39"/>
      <c r="Z1024" s="39"/>
      <c r="AA1024" s="39"/>
      <c r="AB1024" s="39"/>
      <c r="AC1024" s="39"/>
      <c r="AD1024" s="39"/>
      <c r="AE1024" s="39"/>
      <c r="AT1024" s="18" t="s">
        <v>157</v>
      </c>
      <c r="AU1024" s="18" t="s">
        <v>153</v>
      </c>
    </row>
    <row r="1025" s="13" customFormat="1">
      <c r="A1025" s="13"/>
      <c r="B1025" s="224"/>
      <c r="C1025" s="225"/>
      <c r="D1025" s="218" t="s">
        <v>159</v>
      </c>
      <c r="E1025" s="226" t="s">
        <v>19</v>
      </c>
      <c r="F1025" s="227" t="s">
        <v>221</v>
      </c>
      <c r="G1025" s="225"/>
      <c r="H1025" s="226" t="s">
        <v>19</v>
      </c>
      <c r="I1025" s="228"/>
      <c r="J1025" s="225"/>
      <c r="K1025" s="225"/>
      <c r="L1025" s="229"/>
      <c r="M1025" s="230"/>
      <c r="N1025" s="231"/>
      <c r="O1025" s="231"/>
      <c r="P1025" s="231"/>
      <c r="Q1025" s="231"/>
      <c r="R1025" s="231"/>
      <c r="S1025" s="231"/>
      <c r="T1025" s="232"/>
      <c r="U1025" s="13"/>
      <c r="V1025" s="13"/>
      <c r="W1025" s="13"/>
      <c r="X1025" s="13"/>
      <c r="Y1025" s="13"/>
      <c r="Z1025" s="13"/>
      <c r="AA1025" s="13"/>
      <c r="AB1025" s="13"/>
      <c r="AC1025" s="13"/>
      <c r="AD1025" s="13"/>
      <c r="AE1025" s="13"/>
      <c r="AT1025" s="233" t="s">
        <v>159</v>
      </c>
      <c r="AU1025" s="233" t="s">
        <v>153</v>
      </c>
      <c r="AV1025" s="13" t="s">
        <v>81</v>
      </c>
      <c r="AW1025" s="13" t="s">
        <v>35</v>
      </c>
      <c r="AX1025" s="13" t="s">
        <v>73</v>
      </c>
      <c r="AY1025" s="233" t="s">
        <v>143</v>
      </c>
    </row>
    <row r="1026" s="14" customFormat="1">
      <c r="A1026" s="14"/>
      <c r="B1026" s="234"/>
      <c r="C1026" s="235"/>
      <c r="D1026" s="218" t="s">
        <v>159</v>
      </c>
      <c r="E1026" s="236" t="s">
        <v>19</v>
      </c>
      <c r="F1026" s="237" t="s">
        <v>874</v>
      </c>
      <c r="G1026" s="235"/>
      <c r="H1026" s="238">
        <v>6.7999999999999998</v>
      </c>
      <c r="I1026" s="239"/>
      <c r="J1026" s="235"/>
      <c r="K1026" s="235"/>
      <c r="L1026" s="240"/>
      <c r="M1026" s="241"/>
      <c r="N1026" s="242"/>
      <c r="O1026" s="242"/>
      <c r="P1026" s="242"/>
      <c r="Q1026" s="242"/>
      <c r="R1026" s="242"/>
      <c r="S1026" s="242"/>
      <c r="T1026" s="243"/>
      <c r="U1026" s="14"/>
      <c r="V1026" s="14"/>
      <c r="W1026" s="14"/>
      <c r="X1026" s="14"/>
      <c r="Y1026" s="14"/>
      <c r="Z1026" s="14"/>
      <c r="AA1026" s="14"/>
      <c r="AB1026" s="14"/>
      <c r="AC1026" s="14"/>
      <c r="AD1026" s="14"/>
      <c r="AE1026" s="14"/>
      <c r="AT1026" s="244" t="s">
        <v>159</v>
      </c>
      <c r="AU1026" s="244" t="s">
        <v>153</v>
      </c>
      <c r="AV1026" s="14" t="s">
        <v>153</v>
      </c>
      <c r="AW1026" s="14" t="s">
        <v>35</v>
      </c>
      <c r="AX1026" s="14" t="s">
        <v>81</v>
      </c>
      <c r="AY1026" s="244" t="s">
        <v>143</v>
      </c>
    </row>
    <row r="1027" s="2" customFormat="1" ht="24.15" customHeight="1">
      <c r="A1027" s="39"/>
      <c r="B1027" s="40"/>
      <c r="C1027" s="205" t="s">
        <v>963</v>
      </c>
      <c r="D1027" s="205" t="s">
        <v>147</v>
      </c>
      <c r="E1027" s="206" t="s">
        <v>964</v>
      </c>
      <c r="F1027" s="207" t="s">
        <v>965</v>
      </c>
      <c r="G1027" s="208" t="s">
        <v>628</v>
      </c>
      <c r="H1027" s="266"/>
      <c r="I1027" s="210"/>
      <c r="J1027" s="211">
        <f>ROUND(I1027*H1027,2)</f>
        <v>0</v>
      </c>
      <c r="K1027" s="207" t="s">
        <v>151</v>
      </c>
      <c r="L1027" s="45"/>
      <c r="M1027" s="212" t="s">
        <v>19</v>
      </c>
      <c r="N1027" s="213" t="s">
        <v>45</v>
      </c>
      <c r="O1027" s="85"/>
      <c r="P1027" s="214">
        <f>O1027*H1027</f>
        <v>0</v>
      </c>
      <c r="Q1027" s="214">
        <v>0</v>
      </c>
      <c r="R1027" s="214">
        <f>Q1027*H1027</f>
        <v>0</v>
      </c>
      <c r="S1027" s="214">
        <v>0</v>
      </c>
      <c r="T1027" s="215">
        <f>S1027*H1027</f>
        <v>0</v>
      </c>
      <c r="U1027" s="39"/>
      <c r="V1027" s="39"/>
      <c r="W1027" s="39"/>
      <c r="X1027" s="39"/>
      <c r="Y1027" s="39"/>
      <c r="Z1027" s="39"/>
      <c r="AA1027" s="39"/>
      <c r="AB1027" s="39"/>
      <c r="AC1027" s="39"/>
      <c r="AD1027" s="39"/>
      <c r="AE1027" s="39"/>
      <c r="AR1027" s="216" t="s">
        <v>308</v>
      </c>
      <c r="AT1027" s="216" t="s">
        <v>147</v>
      </c>
      <c r="AU1027" s="216" t="s">
        <v>153</v>
      </c>
      <c r="AY1027" s="18" t="s">
        <v>143</v>
      </c>
      <c r="BE1027" s="217">
        <f>IF(N1027="základní",J1027,0)</f>
        <v>0</v>
      </c>
      <c r="BF1027" s="217">
        <f>IF(N1027="snížená",J1027,0)</f>
        <v>0</v>
      </c>
      <c r="BG1027" s="217">
        <f>IF(N1027="zákl. přenesená",J1027,0)</f>
        <v>0</v>
      </c>
      <c r="BH1027" s="217">
        <f>IF(N1027="sníž. přenesená",J1027,0)</f>
        <v>0</v>
      </c>
      <c r="BI1027" s="217">
        <f>IF(N1027="nulová",J1027,0)</f>
        <v>0</v>
      </c>
      <c r="BJ1027" s="18" t="s">
        <v>153</v>
      </c>
      <c r="BK1027" s="217">
        <f>ROUND(I1027*H1027,2)</f>
        <v>0</v>
      </c>
      <c r="BL1027" s="18" t="s">
        <v>308</v>
      </c>
      <c r="BM1027" s="216" t="s">
        <v>966</v>
      </c>
    </row>
    <row r="1028" s="2" customFormat="1">
      <c r="A1028" s="39"/>
      <c r="B1028" s="40"/>
      <c r="C1028" s="41"/>
      <c r="D1028" s="218" t="s">
        <v>155</v>
      </c>
      <c r="E1028" s="41"/>
      <c r="F1028" s="219" t="s">
        <v>967</v>
      </c>
      <c r="G1028" s="41"/>
      <c r="H1028" s="41"/>
      <c r="I1028" s="220"/>
      <c r="J1028" s="41"/>
      <c r="K1028" s="41"/>
      <c r="L1028" s="45"/>
      <c r="M1028" s="221"/>
      <c r="N1028" s="222"/>
      <c r="O1028" s="85"/>
      <c r="P1028" s="85"/>
      <c r="Q1028" s="85"/>
      <c r="R1028" s="85"/>
      <c r="S1028" s="85"/>
      <c r="T1028" s="86"/>
      <c r="U1028" s="39"/>
      <c r="V1028" s="39"/>
      <c r="W1028" s="39"/>
      <c r="X1028" s="39"/>
      <c r="Y1028" s="39"/>
      <c r="Z1028" s="39"/>
      <c r="AA1028" s="39"/>
      <c r="AB1028" s="39"/>
      <c r="AC1028" s="39"/>
      <c r="AD1028" s="39"/>
      <c r="AE1028" s="39"/>
      <c r="AT1028" s="18" t="s">
        <v>155</v>
      </c>
      <c r="AU1028" s="18" t="s">
        <v>153</v>
      </c>
    </row>
    <row r="1029" s="2" customFormat="1">
      <c r="A1029" s="39"/>
      <c r="B1029" s="40"/>
      <c r="C1029" s="41"/>
      <c r="D1029" s="218" t="s">
        <v>157</v>
      </c>
      <c r="E1029" s="41"/>
      <c r="F1029" s="223" t="s">
        <v>631</v>
      </c>
      <c r="G1029" s="41"/>
      <c r="H1029" s="41"/>
      <c r="I1029" s="220"/>
      <c r="J1029" s="41"/>
      <c r="K1029" s="41"/>
      <c r="L1029" s="45"/>
      <c r="M1029" s="221"/>
      <c r="N1029" s="222"/>
      <c r="O1029" s="85"/>
      <c r="P1029" s="85"/>
      <c r="Q1029" s="85"/>
      <c r="R1029" s="85"/>
      <c r="S1029" s="85"/>
      <c r="T1029" s="86"/>
      <c r="U1029" s="39"/>
      <c r="V1029" s="39"/>
      <c r="W1029" s="39"/>
      <c r="X1029" s="39"/>
      <c r="Y1029" s="39"/>
      <c r="Z1029" s="39"/>
      <c r="AA1029" s="39"/>
      <c r="AB1029" s="39"/>
      <c r="AC1029" s="39"/>
      <c r="AD1029" s="39"/>
      <c r="AE1029" s="39"/>
      <c r="AT1029" s="18" t="s">
        <v>157</v>
      </c>
      <c r="AU1029" s="18" t="s">
        <v>153</v>
      </c>
    </row>
    <row r="1030" s="12" customFormat="1" ht="22.8" customHeight="1">
      <c r="A1030" s="12"/>
      <c r="B1030" s="189"/>
      <c r="C1030" s="190"/>
      <c r="D1030" s="191" t="s">
        <v>72</v>
      </c>
      <c r="E1030" s="203" t="s">
        <v>968</v>
      </c>
      <c r="F1030" s="203" t="s">
        <v>969</v>
      </c>
      <c r="G1030" s="190"/>
      <c r="H1030" s="190"/>
      <c r="I1030" s="193"/>
      <c r="J1030" s="204">
        <f>BK1030</f>
        <v>0</v>
      </c>
      <c r="K1030" s="190"/>
      <c r="L1030" s="195"/>
      <c r="M1030" s="196"/>
      <c r="N1030" s="197"/>
      <c r="O1030" s="197"/>
      <c r="P1030" s="198">
        <f>SUM(P1031:P1058)</f>
        <v>0</v>
      </c>
      <c r="Q1030" s="197"/>
      <c r="R1030" s="198">
        <f>SUM(R1031:R1058)</f>
        <v>0.44359199999999999</v>
      </c>
      <c r="S1030" s="197"/>
      <c r="T1030" s="199">
        <f>SUM(T1031:T1058)</f>
        <v>0</v>
      </c>
      <c r="U1030" s="12"/>
      <c r="V1030" s="12"/>
      <c r="W1030" s="12"/>
      <c r="X1030" s="12"/>
      <c r="Y1030" s="12"/>
      <c r="Z1030" s="12"/>
      <c r="AA1030" s="12"/>
      <c r="AB1030" s="12"/>
      <c r="AC1030" s="12"/>
      <c r="AD1030" s="12"/>
      <c r="AE1030" s="12"/>
      <c r="AR1030" s="200" t="s">
        <v>153</v>
      </c>
      <c r="AT1030" s="201" t="s">
        <v>72</v>
      </c>
      <c r="AU1030" s="201" t="s">
        <v>81</v>
      </c>
      <c r="AY1030" s="200" t="s">
        <v>143</v>
      </c>
      <c r="BK1030" s="202">
        <f>SUM(BK1031:BK1058)</f>
        <v>0</v>
      </c>
    </row>
    <row r="1031" s="2" customFormat="1" ht="14.4" customHeight="1">
      <c r="A1031" s="39"/>
      <c r="B1031" s="40"/>
      <c r="C1031" s="205" t="s">
        <v>970</v>
      </c>
      <c r="D1031" s="205" t="s">
        <v>147</v>
      </c>
      <c r="E1031" s="206" t="s">
        <v>971</v>
      </c>
      <c r="F1031" s="207" t="s">
        <v>972</v>
      </c>
      <c r="G1031" s="208" t="s">
        <v>150</v>
      </c>
      <c r="H1031" s="209">
        <v>9.7599999999999998</v>
      </c>
      <c r="I1031" s="210"/>
      <c r="J1031" s="211">
        <f>ROUND(I1031*H1031,2)</f>
        <v>0</v>
      </c>
      <c r="K1031" s="207" t="s">
        <v>151</v>
      </c>
      <c r="L1031" s="45"/>
      <c r="M1031" s="212" t="s">
        <v>19</v>
      </c>
      <c r="N1031" s="213" t="s">
        <v>45</v>
      </c>
      <c r="O1031" s="85"/>
      <c r="P1031" s="214">
        <f>O1031*H1031</f>
        <v>0</v>
      </c>
      <c r="Q1031" s="214">
        <v>0.00029999999999999997</v>
      </c>
      <c r="R1031" s="214">
        <f>Q1031*H1031</f>
        <v>0.0029279999999999996</v>
      </c>
      <c r="S1031" s="214">
        <v>0</v>
      </c>
      <c r="T1031" s="215">
        <f>S1031*H1031</f>
        <v>0</v>
      </c>
      <c r="U1031" s="39"/>
      <c r="V1031" s="39"/>
      <c r="W1031" s="39"/>
      <c r="X1031" s="39"/>
      <c r="Y1031" s="39"/>
      <c r="Z1031" s="39"/>
      <c r="AA1031" s="39"/>
      <c r="AB1031" s="39"/>
      <c r="AC1031" s="39"/>
      <c r="AD1031" s="39"/>
      <c r="AE1031" s="39"/>
      <c r="AR1031" s="216" t="s">
        <v>308</v>
      </c>
      <c r="AT1031" s="216" t="s">
        <v>147</v>
      </c>
      <c r="AU1031" s="216" t="s">
        <v>153</v>
      </c>
      <c r="AY1031" s="18" t="s">
        <v>143</v>
      </c>
      <c r="BE1031" s="217">
        <f>IF(N1031="základní",J1031,0)</f>
        <v>0</v>
      </c>
      <c r="BF1031" s="217">
        <f>IF(N1031="snížená",J1031,0)</f>
        <v>0</v>
      </c>
      <c r="BG1031" s="217">
        <f>IF(N1031="zákl. přenesená",J1031,0)</f>
        <v>0</v>
      </c>
      <c r="BH1031" s="217">
        <f>IF(N1031="sníž. přenesená",J1031,0)</f>
        <v>0</v>
      </c>
      <c r="BI1031" s="217">
        <f>IF(N1031="nulová",J1031,0)</f>
        <v>0</v>
      </c>
      <c r="BJ1031" s="18" t="s">
        <v>153</v>
      </c>
      <c r="BK1031" s="217">
        <f>ROUND(I1031*H1031,2)</f>
        <v>0</v>
      </c>
      <c r="BL1031" s="18" t="s">
        <v>308</v>
      </c>
      <c r="BM1031" s="216" t="s">
        <v>973</v>
      </c>
    </row>
    <row r="1032" s="2" customFormat="1">
      <c r="A1032" s="39"/>
      <c r="B1032" s="40"/>
      <c r="C1032" s="41"/>
      <c r="D1032" s="218" t="s">
        <v>155</v>
      </c>
      <c r="E1032" s="41"/>
      <c r="F1032" s="219" t="s">
        <v>974</v>
      </c>
      <c r="G1032" s="41"/>
      <c r="H1032" s="41"/>
      <c r="I1032" s="220"/>
      <c r="J1032" s="41"/>
      <c r="K1032" s="41"/>
      <c r="L1032" s="45"/>
      <c r="M1032" s="221"/>
      <c r="N1032" s="222"/>
      <c r="O1032" s="85"/>
      <c r="P1032" s="85"/>
      <c r="Q1032" s="85"/>
      <c r="R1032" s="85"/>
      <c r="S1032" s="85"/>
      <c r="T1032" s="86"/>
      <c r="U1032" s="39"/>
      <c r="V1032" s="39"/>
      <c r="W1032" s="39"/>
      <c r="X1032" s="39"/>
      <c r="Y1032" s="39"/>
      <c r="Z1032" s="39"/>
      <c r="AA1032" s="39"/>
      <c r="AB1032" s="39"/>
      <c r="AC1032" s="39"/>
      <c r="AD1032" s="39"/>
      <c r="AE1032" s="39"/>
      <c r="AT1032" s="18" t="s">
        <v>155</v>
      </c>
      <c r="AU1032" s="18" t="s">
        <v>153</v>
      </c>
    </row>
    <row r="1033" s="2" customFormat="1">
      <c r="A1033" s="39"/>
      <c r="B1033" s="40"/>
      <c r="C1033" s="41"/>
      <c r="D1033" s="218" t="s">
        <v>157</v>
      </c>
      <c r="E1033" s="41"/>
      <c r="F1033" s="223" t="s">
        <v>898</v>
      </c>
      <c r="G1033" s="41"/>
      <c r="H1033" s="41"/>
      <c r="I1033" s="220"/>
      <c r="J1033" s="41"/>
      <c r="K1033" s="41"/>
      <c r="L1033" s="45"/>
      <c r="M1033" s="221"/>
      <c r="N1033" s="222"/>
      <c r="O1033" s="85"/>
      <c r="P1033" s="85"/>
      <c r="Q1033" s="85"/>
      <c r="R1033" s="85"/>
      <c r="S1033" s="85"/>
      <c r="T1033" s="86"/>
      <c r="U1033" s="39"/>
      <c r="V1033" s="39"/>
      <c r="W1033" s="39"/>
      <c r="X1033" s="39"/>
      <c r="Y1033" s="39"/>
      <c r="Z1033" s="39"/>
      <c r="AA1033" s="39"/>
      <c r="AB1033" s="39"/>
      <c r="AC1033" s="39"/>
      <c r="AD1033" s="39"/>
      <c r="AE1033" s="39"/>
      <c r="AT1033" s="18" t="s">
        <v>157</v>
      </c>
      <c r="AU1033" s="18" t="s">
        <v>153</v>
      </c>
    </row>
    <row r="1034" s="13" customFormat="1">
      <c r="A1034" s="13"/>
      <c r="B1034" s="224"/>
      <c r="C1034" s="225"/>
      <c r="D1034" s="218" t="s">
        <v>159</v>
      </c>
      <c r="E1034" s="226" t="s">
        <v>19</v>
      </c>
      <c r="F1034" s="227" t="s">
        <v>975</v>
      </c>
      <c r="G1034" s="225"/>
      <c r="H1034" s="226" t="s">
        <v>19</v>
      </c>
      <c r="I1034" s="228"/>
      <c r="J1034" s="225"/>
      <c r="K1034" s="225"/>
      <c r="L1034" s="229"/>
      <c r="M1034" s="230"/>
      <c r="N1034" s="231"/>
      <c r="O1034" s="231"/>
      <c r="P1034" s="231"/>
      <c r="Q1034" s="231"/>
      <c r="R1034" s="231"/>
      <c r="S1034" s="231"/>
      <c r="T1034" s="232"/>
      <c r="U1034" s="13"/>
      <c r="V1034" s="13"/>
      <c r="W1034" s="13"/>
      <c r="X1034" s="13"/>
      <c r="Y1034" s="13"/>
      <c r="Z1034" s="13"/>
      <c r="AA1034" s="13"/>
      <c r="AB1034" s="13"/>
      <c r="AC1034" s="13"/>
      <c r="AD1034" s="13"/>
      <c r="AE1034" s="13"/>
      <c r="AT1034" s="233" t="s">
        <v>159</v>
      </c>
      <c r="AU1034" s="233" t="s">
        <v>153</v>
      </c>
      <c r="AV1034" s="13" t="s">
        <v>81</v>
      </c>
      <c r="AW1034" s="13" t="s">
        <v>35</v>
      </c>
      <c r="AX1034" s="13" t="s">
        <v>73</v>
      </c>
      <c r="AY1034" s="233" t="s">
        <v>143</v>
      </c>
    </row>
    <row r="1035" s="14" customFormat="1">
      <c r="A1035" s="14"/>
      <c r="B1035" s="234"/>
      <c r="C1035" s="235"/>
      <c r="D1035" s="218" t="s">
        <v>159</v>
      </c>
      <c r="E1035" s="236" t="s">
        <v>19</v>
      </c>
      <c r="F1035" s="237" t="s">
        <v>976</v>
      </c>
      <c r="G1035" s="235"/>
      <c r="H1035" s="238">
        <v>9.5999999999999996</v>
      </c>
      <c r="I1035" s="239"/>
      <c r="J1035" s="235"/>
      <c r="K1035" s="235"/>
      <c r="L1035" s="240"/>
      <c r="M1035" s="241"/>
      <c r="N1035" s="242"/>
      <c r="O1035" s="242"/>
      <c r="P1035" s="242"/>
      <c r="Q1035" s="242"/>
      <c r="R1035" s="242"/>
      <c r="S1035" s="242"/>
      <c r="T1035" s="243"/>
      <c r="U1035" s="14"/>
      <c r="V1035" s="14"/>
      <c r="W1035" s="14"/>
      <c r="X1035" s="14"/>
      <c r="Y1035" s="14"/>
      <c r="Z1035" s="14"/>
      <c r="AA1035" s="14"/>
      <c r="AB1035" s="14"/>
      <c r="AC1035" s="14"/>
      <c r="AD1035" s="14"/>
      <c r="AE1035" s="14"/>
      <c r="AT1035" s="244" t="s">
        <v>159</v>
      </c>
      <c r="AU1035" s="244" t="s">
        <v>153</v>
      </c>
      <c r="AV1035" s="14" t="s">
        <v>153</v>
      </c>
      <c r="AW1035" s="14" t="s">
        <v>35</v>
      </c>
      <c r="AX1035" s="14" t="s">
        <v>73</v>
      </c>
      <c r="AY1035" s="244" t="s">
        <v>143</v>
      </c>
    </row>
    <row r="1036" s="14" customFormat="1">
      <c r="A1036" s="14"/>
      <c r="B1036" s="234"/>
      <c r="C1036" s="235"/>
      <c r="D1036" s="218" t="s">
        <v>159</v>
      </c>
      <c r="E1036" s="236" t="s">
        <v>19</v>
      </c>
      <c r="F1036" s="237" t="s">
        <v>977</v>
      </c>
      <c r="G1036" s="235"/>
      <c r="H1036" s="238">
        <v>-1.8</v>
      </c>
      <c r="I1036" s="239"/>
      <c r="J1036" s="235"/>
      <c r="K1036" s="235"/>
      <c r="L1036" s="240"/>
      <c r="M1036" s="241"/>
      <c r="N1036" s="242"/>
      <c r="O1036" s="242"/>
      <c r="P1036" s="242"/>
      <c r="Q1036" s="242"/>
      <c r="R1036" s="242"/>
      <c r="S1036" s="242"/>
      <c r="T1036" s="243"/>
      <c r="U1036" s="14"/>
      <c r="V1036" s="14"/>
      <c r="W1036" s="14"/>
      <c r="X1036" s="14"/>
      <c r="Y1036" s="14"/>
      <c r="Z1036" s="14"/>
      <c r="AA1036" s="14"/>
      <c r="AB1036" s="14"/>
      <c r="AC1036" s="14"/>
      <c r="AD1036" s="14"/>
      <c r="AE1036" s="14"/>
      <c r="AT1036" s="244" t="s">
        <v>159</v>
      </c>
      <c r="AU1036" s="244" t="s">
        <v>153</v>
      </c>
      <c r="AV1036" s="14" t="s">
        <v>153</v>
      </c>
      <c r="AW1036" s="14" t="s">
        <v>35</v>
      </c>
      <c r="AX1036" s="14" t="s">
        <v>73</v>
      </c>
      <c r="AY1036" s="244" t="s">
        <v>143</v>
      </c>
    </row>
    <row r="1037" s="14" customFormat="1">
      <c r="A1037" s="14"/>
      <c r="B1037" s="234"/>
      <c r="C1037" s="235"/>
      <c r="D1037" s="218" t="s">
        <v>159</v>
      </c>
      <c r="E1037" s="236" t="s">
        <v>19</v>
      </c>
      <c r="F1037" s="237" t="s">
        <v>168</v>
      </c>
      <c r="G1037" s="235"/>
      <c r="H1037" s="238">
        <v>1.96</v>
      </c>
      <c r="I1037" s="239"/>
      <c r="J1037" s="235"/>
      <c r="K1037" s="235"/>
      <c r="L1037" s="240"/>
      <c r="M1037" s="241"/>
      <c r="N1037" s="242"/>
      <c r="O1037" s="242"/>
      <c r="P1037" s="242"/>
      <c r="Q1037" s="242"/>
      <c r="R1037" s="242"/>
      <c r="S1037" s="242"/>
      <c r="T1037" s="243"/>
      <c r="U1037" s="14"/>
      <c r="V1037" s="14"/>
      <c r="W1037" s="14"/>
      <c r="X1037" s="14"/>
      <c r="Y1037" s="14"/>
      <c r="Z1037" s="14"/>
      <c r="AA1037" s="14"/>
      <c r="AB1037" s="14"/>
      <c r="AC1037" s="14"/>
      <c r="AD1037" s="14"/>
      <c r="AE1037" s="14"/>
      <c r="AT1037" s="244" t="s">
        <v>159</v>
      </c>
      <c r="AU1037" s="244" t="s">
        <v>153</v>
      </c>
      <c r="AV1037" s="14" t="s">
        <v>153</v>
      </c>
      <c r="AW1037" s="14" t="s">
        <v>35</v>
      </c>
      <c r="AX1037" s="14" t="s">
        <v>73</v>
      </c>
      <c r="AY1037" s="244" t="s">
        <v>143</v>
      </c>
    </row>
    <row r="1038" s="15" customFormat="1">
      <c r="A1038" s="15"/>
      <c r="B1038" s="245"/>
      <c r="C1038" s="246"/>
      <c r="D1038" s="218" t="s">
        <v>159</v>
      </c>
      <c r="E1038" s="247" t="s">
        <v>19</v>
      </c>
      <c r="F1038" s="248" t="s">
        <v>179</v>
      </c>
      <c r="G1038" s="246"/>
      <c r="H1038" s="249">
        <v>9.7599999999999998</v>
      </c>
      <c r="I1038" s="250"/>
      <c r="J1038" s="246"/>
      <c r="K1038" s="246"/>
      <c r="L1038" s="251"/>
      <c r="M1038" s="252"/>
      <c r="N1038" s="253"/>
      <c r="O1038" s="253"/>
      <c r="P1038" s="253"/>
      <c r="Q1038" s="253"/>
      <c r="R1038" s="253"/>
      <c r="S1038" s="253"/>
      <c r="T1038" s="254"/>
      <c r="U1038" s="15"/>
      <c r="V1038" s="15"/>
      <c r="W1038" s="15"/>
      <c r="X1038" s="15"/>
      <c r="Y1038" s="15"/>
      <c r="Z1038" s="15"/>
      <c r="AA1038" s="15"/>
      <c r="AB1038" s="15"/>
      <c r="AC1038" s="15"/>
      <c r="AD1038" s="15"/>
      <c r="AE1038" s="15"/>
      <c r="AT1038" s="255" t="s">
        <v>159</v>
      </c>
      <c r="AU1038" s="255" t="s">
        <v>153</v>
      </c>
      <c r="AV1038" s="15" t="s">
        <v>152</v>
      </c>
      <c r="AW1038" s="15" t="s">
        <v>35</v>
      </c>
      <c r="AX1038" s="15" t="s">
        <v>81</v>
      </c>
      <c r="AY1038" s="255" t="s">
        <v>143</v>
      </c>
    </row>
    <row r="1039" s="2" customFormat="1" ht="24.15" customHeight="1">
      <c r="A1039" s="39"/>
      <c r="B1039" s="40"/>
      <c r="C1039" s="205" t="s">
        <v>978</v>
      </c>
      <c r="D1039" s="205" t="s">
        <v>147</v>
      </c>
      <c r="E1039" s="206" t="s">
        <v>979</v>
      </c>
      <c r="F1039" s="207" t="s">
        <v>980</v>
      </c>
      <c r="G1039" s="208" t="s">
        <v>150</v>
      </c>
      <c r="H1039" s="209">
        <v>9.7599999999999998</v>
      </c>
      <c r="I1039" s="210"/>
      <c r="J1039" s="211">
        <f>ROUND(I1039*H1039,2)</f>
        <v>0</v>
      </c>
      <c r="K1039" s="207" t="s">
        <v>151</v>
      </c>
      <c r="L1039" s="45"/>
      <c r="M1039" s="212" t="s">
        <v>19</v>
      </c>
      <c r="N1039" s="213" t="s">
        <v>45</v>
      </c>
      <c r="O1039" s="85"/>
      <c r="P1039" s="214">
        <f>O1039*H1039</f>
        <v>0</v>
      </c>
      <c r="Q1039" s="214">
        <v>0.0050000000000000001</v>
      </c>
      <c r="R1039" s="214">
        <f>Q1039*H1039</f>
        <v>0.048800000000000003</v>
      </c>
      <c r="S1039" s="214">
        <v>0</v>
      </c>
      <c r="T1039" s="215">
        <f>S1039*H1039</f>
        <v>0</v>
      </c>
      <c r="U1039" s="39"/>
      <c r="V1039" s="39"/>
      <c r="W1039" s="39"/>
      <c r="X1039" s="39"/>
      <c r="Y1039" s="39"/>
      <c r="Z1039" s="39"/>
      <c r="AA1039" s="39"/>
      <c r="AB1039" s="39"/>
      <c r="AC1039" s="39"/>
      <c r="AD1039" s="39"/>
      <c r="AE1039" s="39"/>
      <c r="AR1039" s="216" t="s">
        <v>308</v>
      </c>
      <c r="AT1039" s="216" t="s">
        <v>147</v>
      </c>
      <c r="AU1039" s="216" t="s">
        <v>153</v>
      </c>
      <c r="AY1039" s="18" t="s">
        <v>143</v>
      </c>
      <c r="BE1039" s="217">
        <f>IF(N1039="základní",J1039,0)</f>
        <v>0</v>
      </c>
      <c r="BF1039" s="217">
        <f>IF(N1039="snížená",J1039,0)</f>
        <v>0</v>
      </c>
      <c r="BG1039" s="217">
        <f>IF(N1039="zákl. přenesená",J1039,0)</f>
        <v>0</v>
      </c>
      <c r="BH1039" s="217">
        <f>IF(N1039="sníž. přenesená",J1039,0)</f>
        <v>0</v>
      </c>
      <c r="BI1039" s="217">
        <f>IF(N1039="nulová",J1039,0)</f>
        <v>0</v>
      </c>
      <c r="BJ1039" s="18" t="s">
        <v>153</v>
      </c>
      <c r="BK1039" s="217">
        <f>ROUND(I1039*H1039,2)</f>
        <v>0</v>
      </c>
      <c r="BL1039" s="18" t="s">
        <v>308</v>
      </c>
      <c r="BM1039" s="216" t="s">
        <v>981</v>
      </c>
    </row>
    <row r="1040" s="2" customFormat="1">
      <c r="A1040" s="39"/>
      <c r="B1040" s="40"/>
      <c r="C1040" s="41"/>
      <c r="D1040" s="218" t="s">
        <v>155</v>
      </c>
      <c r="E1040" s="41"/>
      <c r="F1040" s="219" t="s">
        <v>982</v>
      </c>
      <c r="G1040" s="41"/>
      <c r="H1040" s="41"/>
      <c r="I1040" s="220"/>
      <c r="J1040" s="41"/>
      <c r="K1040" s="41"/>
      <c r="L1040" s="45"/>
      <c r="M1040" s="221"/>
      <c r="N1040" s="222"/>
      <c r="O1040" s="85"/>
      <c r="P1040" s="85"/>
      <c r="Q1040" s="85"/>
      <c r="R1040" s="85"/>
      <c r="S1040" s="85"/>
      <c r="T1040" s="86"/>
      <c r="U1040" s="39"/>
      <c r="V1040" s="39"/>
      <c r="W1040" s="39"/>
      <c r="X1040" s="39"/>
      <c r="Y1040" s="39"/>
      <c r="Z1040" s="39"/>
      <c r="AA1040" s="39"/>
      <c r="AB1040" s="39"/>
      <c r="AC1040" s="39"/>
      <c r="AD1040" s="39"/>
      <c r="AE1040" s="39"/>
      <c r="AT1040" s="18" t="s">
        <v>155</v>
      </c>
      <c r="AU1040" s="18" t="s">
        <v>153</v>
      </c>
    </row>
    <row r="1041" s="2" customFormat="1">
      <c r="A1041" s="39"/>
      <c r="B1041" s="40"/>
      <c r="C1041" s="41"/>
      <c r="D1041" s="218" t="s">
        <v>157</v>
      </c>
      <c r="E1041" s="41"/>
      <c r="F1041" s="223" t="s">
        <v>983</v>
      </c>
      <c r="G1041" s="41"/>
      <c r="H1041" s="41"/>
      <c r="I1041" s="220"/>
      <c r="J1041" s="41"/>
      <c r="K1041" s="41"/>
      <c r="L1041" s="45"/>
      <c r="M1041" s="221"/>
      <c r="N1041" s="222"/>
      <c r="O1041" s="85"/>
      <c r="P1041" s="85"/>
      <c r="Q1041" s="85"/>
      <c r="R1041" s="85"/>
      <c r="S1041" s="85"/>
      <c r="T1041" s="86"/>
      <c r="U1041" s="39"/>
      <c r="V1041" s="39"/>
      <c r="W1041" s="39"/>
      <c r="X1041" s="39"/>
      <c r="Y1041" s="39"/>
      <c r="Z1041" s="39"/>
      <c r="AA1041" s="39"/>
      <c r="AB1041" s="39"/>
      <c r="AC1041" s="39"/>
      <c r="AD1041" s="39"/>
      <c r="AE1041" s="39"/>
      <c r="AT1041" s="18" t="s">
        <v>157</v>
      </c>
      <c r="AU1041" s="18" t="s">
        <v>153</v>
      </c>
    </row>
    <row r="1042" s="13" customFormat="1">
      <c r="A1042" s="13"/>
      <c r="B1042" s="224"/>
      <c r="C1042" s="225"/>
      <c r="D1042" s="218" t="s">
        <v>159</v>
      </c>
      <c r="E1042" s="226" t="s">
        <v>19</v>
      </c>
      <c r="F1042" s="227" t="s">
        <v>975</v>
      </c>
      <c r="G1042" s="225"/>
      <c r="H1042" s="226" t="s">
        <v>19</v>
      </c>
      <c r="I1042" s="228"/>
      <c r="J1042" s="225"/>
      <c r="K1042" s="225"/>
      <c r="L1042" s="229"/>
      <c r="M1042" s="230"/>
      <c r="N1042" s="231"/>
      <c r="O1042" s="231"/>
      <c r="P1042" s="231"/>
      <c r="Q1042" s="231"/>
      <c r="R1042" s="231"/>
      <c r="S1042" s="231"/>
      <c r="T1042" s="232"/>
      <c r="U1042" s="13"/>
      <c r="V1042" s="13"/>
      <c r="W1042" s="13"/>
      <c r="X1042" s="13"/>
      <c r="Y1042" s="13"/>
      <c r="Z1042" s="13"/>
      <c r="AA1042" s="13"/>
      <c r="AB1042" s="13"/>
      <c r="AC1042" s="13"/>
      <c r="AD1042" s="13"/>
      <c r="AE1042" s="13"/>
      <c r="AT1042" s="233" t="s">
        <v>159</v>
      </c>
      <c r="AU1042" s="233" t="s">
        <v>153</v>
      </c>
      <c r="AV1042" s="13" t="s">
        <v>81</v>
      </c>
      <c r="AW1042" s="13" t="s">
        <v>35</v>
      </c>
      <c r="AX1042" s="13" t="s">
        <v>73</v>
      </c>
      <c r="AY1042" s="233" t="s">
        <v>143</v>
      </c>
    </row>
    <row r="1043" s="14" customFormat="1">
      <c r="A1043" s="14"/>
      <c r="B1043" s="234"/>
      <c r="C1043" s="235"/>
      <c r="D1043" s="218" t="s">
        <v>159</v>
      </c>
      <c r="E1043" s="236" t="s">
        <v>19</v>
      </c>
      <c r="F1043" s="237" t="s">
        <v>976</v>
      </c>
      <c r="G1043" s="235"/>
      <c r="H1043" s="238">
        <v>9.5999999999999996</v>
      </c>
      <c r="I1043" s="239"/>
      <c r="J1043" s="235"/>
      <c r="K1043" s="235"/>
      <c r="L1043" s="240"/>
      <c r="M1043" s="241"/>
      <c r="N1043" s="242"/>
      <c r="O1043" s="242"/>
      <c r="P1043" s="242"/>
      <c r="Q1043" s="242"/>
      <c r="R1043" s="242"/>
      <c r="S1043" s="242"/>
      <c r="T1043" s="243"/>
      <c r="U1043" s="14"/>
      <c r="V1043" s="14"/>
      <c r="W1043" s="14"/>
      <c r="X1043" s="14"/>
      <c r="Y1043" s="14"/>
      <c r="Z1043" s="14"/>
      <c r="AA1043" s="14"/>
      <c r="AB1043" s="14"/>
      <c r="AC1043" s="14"/>
      <c r="AD1043" s="14"/>
      <c r="AE1043" s="14"/>
      <c r="AT1043" s="244" t="s">
        <v>159</v>
      </c>
      <c r="AU1043" s="244" t="s">
        <v>153</v>
      </c>
      <c r="AV1043" s="14" t="s">
        <v>153</v>
      </c>
      <c r="AW1043" s="14" t="s">
        <v>35</v>
      </c>
      <c r="AX1043" s="14" t="s">
        <v>73</v>
      </c>
      <c r="AY1043" s="244" t="s">
        <v>143</v>
      </c>
    </row>
    <row r="1044" s="14" customFormat="1">
      <c r="A1044" s="14"/>
      <c r="B1044" s="234"/>
      <c r="C1044" s="235"/>
      <c r="D1044" s="218" t="s">
        <v>159</v>
      </c>
      <c r="E1044" s="236" t="s">
        <v>19</v>
      </c>
      <c r="F1044" s="237" t="s">
        <v>977</v>
      </c>
      <c r="G1044" s="235"/>
      <c r="H1044" s="238">
        <v>-1.8</v>
      </c>
      <c r="I1044" s="239"/>
      <c r="J1044" s="235"/>
      <c r="K1044" s="235"/>
      <c r="L1044" s="240"/>
      <c r="M1044" s="241"/>
      <c r="N1044" s="242"/>
      <c r="O1044" s="242"/>
      <c r="P1044" s="242"/>
      <c r="Q1044" s="242"/>
      <c r="R1044" s="242"/>
      <c r="S1044" s="242"/>
      <c r="T1044" s="243"/>
      <c r="U1044" s="14"/>
      <c r="V1044" s="14"/>
      <c r="W1044" s="14"/>
      <c r="X1044" s="14"/>
      <c r="Y1044" s="14"/>
      <c r="Z1044" s="14"/>
      <c r="AA1044" s="14"/>
      <c r="AB1044" s="14"/>
      <c r="AC1044" s="14"/>
      <c r="AD1044" s="14"/>
      <c r="AE1044" s="14"/>
      <c r="AT1044" s="244" t="s">
        <v>159</v>
      </c>
      <c r="AU1044" s="244" t="s">
        <v>153</v>
      </c>
      <c r="AV1044" s="14" t="s">
        <v>153</v>
      </c>
      <c r="AW1044" s="14" t="s">
        <v>35</v>
      </c>
      <c r="AX1044" s="14" t="s">
        <v>73</v>
      </c>
      <c r="AY1044" s="244" t="s">
        <v>143</v>
      </c>
    </row>
    <row r="1045" s="14" customFormat="1">
      <c r="A1045" s="14"/>
      <c r="B1045" s="234"/>
      <c r="C1045" s="235"/>
      <c r="D1045" s="218" t="s">
        <v>159</v>
      </c>
      <c r="E1045" s="236" t="s">
        <v>19</v>
      </c>
      <c r="F1045" s="237" t="s">
        <v>168</v>
      </c>
      <c r="G1045" s="235"/>
      <c r="H1045" s="238">
        <v>1.96</v>
      </c>
      <c r="I1045" s="239"/>
      <c r="J1045" s="235"/>
      <c r="K1045" s="235"/>
      <c r="L1045" s="240"/>
      <c r="M1045" s="241"/>
      <c r="N1045" s="242"/>
      <c r="O1045" s="242"/>
      <c r="P1045" s="242"/>
      <c r="Q1045" s="242"/>
      <c r="R1045" s="242"/>
      <c r="S1045" s="242"/>
      <c r="T1045" s="243"/>
      <c r="U1045" s="14"/>
      <c r="V1045" s="14"/>
      <c r="W1045" s="14"/>
      <c r="X1045" s="14"/>
      <c r="Y1045" s="14"/>
      <c r="Z1045" s="14"/>
      <c r="AA1045" s="14"/>
      <c r="AB1045" s="14"/>
      <c r="AC1045" s="14"/>
      <c r="AD1045" s="14"/>
      <c r="AE1045" s="14"/>
      <c r="AT1045" s="244" t="s">
        <v>159</v>
      </c>
      <c r="AU1045" s="244" t="s">
        <v>153</v>
      </c>
      <c r="AV1045" s="14" t="s">
        <v>153</v>
      </c>
      <c r="AW1045" s="14" t="s">
        <v>35</v>
      </c>
      <c r="AX1045" s="14" t="s">
        <v>73</v>
      </c>
      <c r="AY1045" s="244" t="s">
        <v>143</v>
      </c>
    </row>
    <row r="1046" s="15" customFormat="1">
      <c r="A1046" s="15"/>
      <c r="B1046" s="245"/>
      <c r="C1046" s="246"/>
      <c r="D1046" s="218" t="s">
        <v>159</v>
      </c>
      <c r="E1046" s="247" t="s">
        <v>19</v>
      </c>
      <c r="F1046" s="248" t="s">
        <v>179</v>
      </c>
      <c r="G1046" s="246"/>
      <c r="H1046" s="249">
        <v>9.7599999999999998</v>
      </c>
      <c r="I1046" s="250"/>
      <c r="J1046" s="246"/>
      <c r="K1046" s="246"/>
      <c r="L1046" s="251"/>
      <c r="M1046" s="252"/>
      <c r="N1046" s="253"/>
      <c r="O1046" s="253"/>
      <c r="P1046" s="253"/>
      <c r="Q1046" s="253"/>
      <c r="R1046" s="253"/>
      <c r="S1046" s="253"/>
      <c r="T1046" s="254"/>
      <c r="U1046" s="15"/>
      <c r="V1046" s="15"/>
      <c r="W1046" s="15"/>
      <c r="X1046" s="15"/>
      <c r="Y1046" s="15"/>
      <c r="Z1046" s="15"/>
      <c r="AA1046" s="15"/>
      <c r="AB1046" s="15"/>
      <c r="AC1046" s="15"/>
      <c r="AD1046" s="15"/>
      <c r="AE1046" s="15"/>
      <c r="AT1046" s="255" t="s">
        <v>159</v>
      </c>
      <c r="AU1046" s="255" t="s">
        <v>153</v>
      </c>
      <c r="AV1046" s="15" t="s">
        <v>152</v>
      </c>
      <c r="AW1046" s="15" t="s">
        <v>35</v>
      </c>
      <c r="AX1046" s="15" t="s">
        <v>81</v>
      </c>
      <c r="AY1046" s="255" t="s">
        <v>143</v>
      </c>
    </row>
    <row r="1047" s="2" customFormat="1" ht="24.15" customHeight="1">
      <c r="A1047" s="39"/>
      <c r="B1047" s="40"/>
      <c r="C1047" s="256" t="s">
        <v>984</v>
      </c>
      <c r="D1047" s="256" t="s">
        <v>191</v>
      </c>
      <c r="E1047" s="257" t="s">
        <v>985</v>
      </c>
      <c r="F1047" s="258" t="s">
        <v>986</v>
      </c>
      <c r="G1047" s="259" t="s">
        <v>150</v>
      </c>
      <c r="H1047" s="260">
        <v>10.736000000000001</v>
      </c>
      <c r="I1047" s="261"/>
      <c r="J1047" s="262">
        <f>ROUND(I1047*H1047,2)</f>
        <v>0</v>
      </c>
      <c r="K1047" s="258" t="s">
        <v>151</v>
      </c>
      <c r="L1047" s="263"/>
      <c r="M1047" s="264" t="s">
        <v>19</v>
      </c>
      <c r="N1047" s="265" t="s">
        <v>45</v>
      </c>
      <c r="O1047" s="85"/>
      <c r="P1047" s="214">
        <f>O1047*H1047</f>
        <v>0</v>
      </c>
      <c r="Q1047" s="214">
        <v>0.035400000000000001</v>
      </c>
      <c r="R1047" s="214">
        <f>Q1047*H1047</f>
        <v>0.38005440000000001</v>
      </c>
      <c r="S1047" s="214">
        <v>0</v>
      </c>
      <c r="T1047" s="215">
        <f>S1047*H1047</f>
        <v>0</v>
      </c>
      <c r="U1047" s="39"/>
      <c r="V1047" s="39"/>
      <c r="W1047" s="39"/>
      <c r="X1047" s="39"/>
      <c r="Y1047" s="39"/>
      <c r="Z1047" s="39"/>
      <c r="AA1047" s="39"/>
      <c r="AB1047" s="39"/>
      <c r="AC1047" s="39"/>
      <c r="AD1047" s="39"/>
      <c r="AE1047" s="39"/>
      <c r="AR1047" s="216" t="s">
        <v>391</v>
      </c>
      <c r="AT1047" s="216" t="s">
        <v>191</v>
      </c>
      <c r="AU1047" s="216" t="s">
        <v>153</v>
      </c>
      <c r="AY1047" s="18" t="s">
        <v>143</v>
      </c>
      <c r="BE1047" s="217">
        <f>IF(N1047="základní",J1047,0)</f>
        <v>0</v>
      </c>
      <c r="BF1047" s="217">
        <f>IF(N1047="snížená",J1047,0)</f>
        <v>0</v>
      </c>
      <c r="BG1047" s="217">
        <f>IF(N1047="zákl. přenesená",J1047,0)</f>
        <v>0</v>
      </c>
      <c r="BH1047" s="217">
        <f>IF(N1047="sníž. přenesená",J1047,0)</f>
        <v>0</v>
      </c>
      <c r="BI1047" s="217">
        <f>IF(N1047="nulová",J1047,0)</f>
        <v>0</v>
      </c>
      <c r="BJ1047" s="18" t="s">
        <v>153</v>
      </c>
      <c r="BK1047" s="217">
        <f>ROUND(I1047*H1047,2)</f>
        <v>0</v>
      </c>
      <c r="BL1047" s="18" t="s">
        <v>308</v>
      </c>
      <c r="BM1047" s="216" t="s">
        <v>987</v>
      </c>
    </row>
    <row r="1048" s="2" customFormat="1">
      <c r="A1048" s="39"/>
      <c r="B1048" s="40"/>
      <c r="C1048" s="41"/>
      <c r="D1048" s="218" t="s">
        <v>155</v>
      </c>
      <c r="E1048" s="41"/>
      <c r="F1048" s="219" t="s">
        <v>986</v>
      </c>
      <c r="G1048" s="41"/>
      <c r="H1048" s="41"/>
      <c r="I1048" s="220"/>
      <c r="J1048" s="41"/>
      <c r="K1048" s="41"/>
      <c r="L1048" s="45"/>
      <c r="M1048" s="221"/>
      <c r="N1048" s="222"/>
      <c r="O1048" s="85"/>
      <c r="P1048" s="85"/>
      <c r="Q1048" s="85"/>
      <c r="R1048" s="85"/>
      <c r="S1048" s="85"/>
      <c r="T1048" s="86"/>
      <c r="U1048" s="39"/>
      <c r="V1048" s="39"/>
      <c r="W1048" s="39"/>
      <c r="X1048" s="39"/>
      <c r="Y1048" s="39"/>
      <c r="Z1048" s="39"/>
      <c r="AA1048" s="39"/>
      <c r="AB1048" s="39"/>
      <c r="AC1048" s="39"/>
      <c r="AD1048" s="39"/>
      <c r="AE1048" s="39"/>
      <c r="AT1048" s="18" t="s">
        <v>155</v>
      </c>
      <c r="AU1048" s="18" t="s">
        <v>153</v>
      </c>
    </row>
    <row r="1049" s="14" customFormat="1">
      <c r="A1049" s="14"/>
      <c r="B1049" s="234"/>
      <c r="C1049" s="235"/>
      <c r="D1049" s="218" t="s">
        <v>159</v>
      </c>
      <c r="E1049" s="235"/>
      <c r="F1049" s="237" t="s">
        <v>988</v>
      </c>
      <c r="G1049" s="235"/>
      <c r="H1049" s="238">
        <v>10.736000000000001</v>
      </c>
      <c r="I1049" s="239"/>
      <c r="J1049" s="235"/>
      <c r="K1049" s="235"/>
      <c r="L1049" s="240"/>
      <c r="M1049" s="241"/>
      <c r="N1049" s="242"/>
      <c r="O1049" s="242"/>
      <c r="P1049" s="242"/>
      <c r="Q1049" s="242"/>
      <c r="R1049" s="242"/>
      <c r="S1049" s="242"/>
      <c r="T1049" s="243"/>
      <c r="U1049" s="14"/>
      <c r="V1049" s="14"/>
      <c r="W1049" s="14"/>
      <c r="X1049" s="14"/>
      <c r="Y1049" s="14"/>
      <c r="Z1049" s="14"/>
      <c r="AA1049" s="14"/>
      <c r="AB1049" s="14"/>
      <c r="AC1049" s="14"/>
      <c r="AD1049" s="14"/>
      <c r="AE1049" s="14"/>
      <c r="AT1049" s="244" t="s">
        <v>159</v>
      </c>
      <c r="AU1049" s="244" t="s">
        <v>153</v>
      </c>
      <c r="AV1049" s="14" t="s">
        <v>153</v>
      </c>
      <c r="AW1049" s="14" t="s">
        <v>4</v>
      </c>
      <c r="AX1049" s="14" t="s">
        <v>81</v>
      </c>
      <c r="AY1049" s="244" t="s">
        <v>143</v>
      </c>
    </row>
    <row r="1050" s="2" customFormat="1" ht="24.15" customHeight="1">
      <c r="A1050" s="39"/>
      <c r="B1050" s="40"/>
      <c r="C1050" s="205" t="s">
        <v>989</v>
      </c>
      <c r="D1050" s="205" t="s">
        <v>147</v>
      </c>
      <c r="E1050" s="206" t="s">
        <v>990</v>
      </c>
      <c r="F1050" s="207" t="s">
        <v>991</v>
      </c>
      <c r="G1050" s="208" t="s">
        <v>150</v>
      </c>
      <c r="H1050" s="209">
        <v>9.7599999999999998</v>
      </c>
      <c r="I1050" s="210"/>
      <c r="J1050" s="211">
        <f>ROUND(I1050*H1050,2)</f>
        <v>0</v>
      </c>
      <c r="K1050" s="207" t="s">
        <v>151</v>
      </c>
      <c r="L1050" s="45"/>
      <c r="M1050" s="212" t="s">
        <v>19</v>
      </c>
      <c r="N1050" s="213" t="s">
        <v>45</v>
      </c>
      <c r="O1050" s="85"/>
      <c r="P1050" s="214">
        <f>O1050*H1050</f>
        <v>0</v>
      </c>
      <c r="Q1050" s="214">
        <v>0</v>
      </c>
      <c r="R1050" s="214">
        <f>Q1050*H1050</f>
        <v>0</v>
      </c>
      <c r="S1050" s="214">
        <v>0</v>
      </c>
      <c r="T1050" s="215">
        <f>S1050*H1050</f>
        <v>0</v>
      </c>
      <c r="U1050" s="39"/>
      <c r="V1050" s="39"/>
      <c r="W1050" s="39"/>
      <c r="X1050" s="39"/>
      <c r="Y1050" s="39"/>
      <c r="Z1050" s="39"/>
      <c r="AA1050" s="39"/>
      <c r="AB1050" s="39"/>
      <c r="AC1050" s="39"/>
      <c r="AD1050" s="39"/>
      <c r="AE1050" s="39"/>
      <c r="AR1050" s="216" t="s">
        <v>308</v>
      </c>
      <c r="AT1050" s="216" t="s">
        <v>147</v>
      </c>
      <c r="AU1050" s="216" t="s">
        <v>153</v>
      </c>
      <c r="AY1050" s="18" t="s">
        <v>143</v>
      </c>
      <c r="BE1050" s="217">
        <f>IF(N1050="základní",J1050,0)</f>
        <v>0</v>
      </c>
      <c r="BF1050" s="217">
        <f>IF(N1050="snížená",J1050,0)</f>
        <v>0</v>
      </c>
      <c r="BG1050" s="217">
        <f>IF(N1050="zákl. přenesená",J1050,0)</f>
        <v>0</v>
      </c>
      <c r="BH1050" s="217">
        <f>IF(N1050="sníž. přenesená",J1050,0)</f>
        <v>0</v>
      </c>
      <c r="BI1050" s="217">
        <f>IF(N1050="nulová",J1050,0)</f>
        <v>0</v>
      </c>
      <c r="BJ1050" s="18" t="s">
        <v>153</v>
      </c>
      <c r="BK1050" s="217">
        <f>ROUND(I1050*H1050,2)</f>
        <v>0</v>
      </c>
      <c r="BL1050" s="18" t="s">
        <v>308</v>
      </c>
      <c r="BM1050" s="216" t="s">
        <v>992</v>
      </c>
    </row>
    <row r="1051" s="2" customFormat="1">
      <c r="A1051" s="39"/>
      <c r="B1051" s="40"/>
      <c r="C1051" s="41"/>
      <c r="D1051" s="218" t="s">
        <v>155</v>
      </c>
      <c r="E1051" s="41"/>
      <c r="F1051" s="219" t="s">
        <v>993</v>
      </c>
      <c r="G1051" s="41"/>
      <c r="H1051" s="41"/>
      <c r="I1051" s="220"/>
      <c r="J1051" s="41"/>
      <c r="K1051" s="41"/>
      <c r="L1051" s="45"/>
      <c r="M1051" s="221"/>
      <c r="N1051" s="222"/>
      <c r="O1051" s="85"/>
      <c r="P1051" s="85"/>
      <c r="Q1051" s="85"/>
      <c r="R1051" s="85"/>
      <c r="S1051" s="85"/>
      <c r="T1051" s="86"/>
      <c r="U1051" s="39"/>
      <c r="V1051" s="39"/>
      <c r="W1051" s="39"/>
      <c r="X1051" s="39"/>
      <c r="Y1051" s="39"/>
      <c r="Z1051" s="39"/>
      <c r="AA1051" s="39"/>
      <c r="AB1051" s="39"/>
      <c r="AC1051" s="39"/>
      <c r="AD1051" s="39"/>
      <c r="AE1051" s="39"/>
      <c r="AT1051" s="18" t="s">
        <v>155</v>
      </c>
      <c r="AU1051" s="18" t="s">
        <v>153</v>
      </c>
    </row>
    <row r="1052" s="2" customFormat="1">
      <c r="A1052" s="39"/>
      <c r="B1052" s="40"/>
      <c r="C1052" s="41"/>
      <c r="D1052" s="218" t="s">
        <v>157</v>
      </c>
      <c r="E1052" s="41"/>
      <c r="F1052" s="223" t="s">
        <v>983</v>
      </c>
      <c r="G1052" s="41"/>
      <c r="H1052" s="41"/>
      <c r="I1052" s="220"/>
      <c r="J1052" s="41"/>
      <c r="K1052" s="41"/>
      <c r="L1052" s="45"/>
      <c r="M1052" s="221"/>
      <c r="N1052" s="222"/>
      <c r="O1052" s="85"/>
      <c r="P1052" s="85"/>
      <c r="Q1052" s="85"/>
      <c r="R1052" s="85"/>
      <c r="S1052" s="85"/>
      <c r="T1052" s="86"/>
      <c r="U1052" s="39"/>
      <c r="V1052" s="39"/>
      <c r="W1052" s="39"/>
      <c r="X1052" s="39"/>
      <c r="Y1052" s="39"/>
      <c r="Z1052" s="39"/>
      <c r="AA1052" s="39"/>
      <c r="AB1052" s="39"/>
      <c r="AC1052" s="39"/>
      <c r="AD1052" s="39"/>
      <c r="AE1052" s="39"/>
      <c r="AT1052" s="18" t="s">
        <v>157</v>
      </c>
      <c r="AU1052" s="18" t="s">
        <v>153</v>
      </c>
    </row>
    <row r="1053" s="2" customFormat="1" ht="24.15" customHeight="1">
      <c r="A1053" s="39"/>
      <c r="B1053" s="40"/>
      <c r="C1053" s="205" t="s">
        <v>994</v>
      </c>
      <c r="D1053" s="205" t="s">
        <v>147</v>
      </c>
      <c r="E1053" s="206" t="s">
        <v>995</v>
      </c>
      <c r="F1053" s="207" t="s">
        <v>996</v>
      </c>
      <c r="G1053" s="208" t="s">
        <v>150</v>
      </c>
      <c r="H1053" s="209">
        <v>9.7599999999999998</v>
      </c>
      <c r="I1053" s="210"/>
      <c r="J1053" s="211">
        <f>ROUND(I1053*H1053,2)</f>
        <v>0</v>
      </c>
      <c r="K1053" s="207" t="s">
        <v>151</v>
      </c>
      <c r="L1053" s="45"/>
      <c r="M1053" s="212" t="s">
        <v>19</v>
      </c>
      <c r="N1053" s="213" t="s">
        <v>45</v>
      </c>
      <c r="O1053" s="85"/>
      <c r="P1053" s="214">
        <f>O1053*H1053</f>
        <v>0</v>
      </c>
      <c r="Q1053" s="214">
        <v>0.0012099999999999999</v>
      </c>
      <c r="R1053" s="214">
        <f>Q1053*H1053</f>
        <v>0.011809599999999998</v>
      </c>
      <c r="S1053" s="214">
        <v>0</v>
      </c>
      <c r="T1053" s="215">
        <f>S1053*H1053</f>
        <v>0</v>
      </c>
      <c r="U1053" s="39"/>
      <c r="V1053" s="39"/>
      <c r="W1053" s="39"/>
      <c r="X1053" s="39"/>
      <c r="Y1053" s="39"/>
      <c r="Z1053" s="39"/>
      <c r="AA1053" s="39"/>
      <c r="AB1053" s="39"/>
      <c r="AC1053" s="39"/>
      <c r="AD1053" s="39"/>
      <c r="AE1053" s="39"/>
      <c r="AR1053" s="216" t="s">
        <v>308</v>
      </c>
      <c r="AT1053" s="216" t="s">
        <v>147</v>
      </c>
      <c r="AU1053" s="216" t="s">
        <v>153</v>
      </c>
      <c r="AY1053" s="18" t="s">
        <v>143</v>
      </c>
      <c r="BE1053" s="217">
        <f>IF(N1053="základní",J1053,0)</f>
        <v>0</v>
      </c>
      <c r="BF1053" s="217">
        <f>IF(N1053="snížená",J1053,0)</f>
        <v>0</v>
      </c>
      <c r="BG1053" s="217">
        <f>IF(N1053="zákl. přenesená",J1053,0)</f>
        <v>0</v>
      </c>
      <c r="BH1053" s="217">
        <f>IF(N1053="sníž. přenesená",J1053,0)</f>
        <v>0</v>
      </c>
      <c r="BI1053" s="217">
        <f>IF(N1053="nulová",J1053,0)</f>
        <v>0</v>
      </c>
      <c r="BJ1053" s="18" t="s">
        <v>153</v>
      </c>
      <c r="BK1053" s="217">
        <f>ROUND(I1053*H1053,2)</f>
        <v>0</v>
      </c>
      <c r="BL1053" s="18" t="s">
        <v>308</v>
      </c>
      <c r="BM1053" s="216" t="s">
        <v>997</v>
      </c>
    </row>
    <row r="1054" s="2" customFormat="1">
      <c r="A1054" s="39"/>
      <c r="B1054" s="40"/>
      <c r="C1054" s="41"/>
      <c r="D1054" s="218" t="s">
        <v>155</v>
      </c>
      <c r="E1054" s="41"/>
      <c r="F1054" s="219" t="s">
        <v>998</v>
      </c>
      <c r="G1054" s="41"/>
      <c r="H1054" s="41"/>
      <c r="I1054" s="220"/>
      <c r="J1054" s="41"/>
      <c r="K1054" s="41"/>
      <c r="L1054" s="45"/>
      <c r="M1054" s="221"/>
      <c r="N1054" s="222"/>
      <c r="O1054" s="85"/>
      <c r="P1054" s="85"/>
      <c r="Q1054" s="85"/>
      <c r="R1054" s="85"/>
      <c r="S1054" s="85"/>
      <c r="T1054" s="86"/>
      <c r="U1054" s="39"/>
      <c r="V1054" s="39"/>
      <c r="W1054" s="39"/>
      <c r="X1054" s="39"/>
      <c r="Y1054" s="39"/>
      <c r="Z1054" s="39"/>
      <c r="AA1054" s="39"/>
      <c r="AB1054" s="39"/>
      <c r="AC1054" s="39"/>
      <c r="AD1054" s="39"/>
      <c r="AE1054" s="39"/>
      <c r="AT1054" s="18" t="s">
        <v>155</v>
      </c>
      <c r="AU1054" s="18" t="s">
        <v>153</v>
      </c>
    </row>
    <row r="1055" s="2" customFormat="1">
      <c r="A1055" s="39"/>
      <c r="B1055" s="40"/>
      <c r="C1055" s="41"/>
      <c r="D1055" s="218" t="s">
        <v>157</v>
      </c>
      <c r="E1055" s="41"/>
      <c r="F1055" s="223" t="s">
        <v>983</v>
      </c>
      <c r="G1055" s="41"/>
      <c r="H1055" s="41"/>
      <c r="I1055" s="220"/>
      <c r="J1055" s="41"/>
      <c r="K1055" s="41"/>
      <c r="L1055" s="45"/>
      <c r="M1055" s="221"/>
      <c r="N1055" s="222"/>
      <c r="O1055" s="85"/>
      <c r="P1055" s="85"/>
      <c r="Q1055" s="85"/>
      <c r="R1055" s="85"/>
      <c r="S1055" s="85"/>
      <c r="T1055" s="86"/>
      <c r="U1055" s="39"/>
      <c r="V1055" s="39"/>
      <c r="W1055" s="39"/>
      <c r="X1055" s="39"/>
      <c r="Y1055" s="39"/>
      <c r="Z1055" s="39"/>
      <c r="AA1055" s="39"/>
      <c r="AB1055" s="39"/>
      <c r="AC1055" s="39"/>
      <c r="AD1055" s="39"/>
      <c r="AE1055" s="39"/>
      <c r="AT1055" s="18" t="s">
        <v>157</v>
      </c>
      <c r="AU1055" s="18" t="s">
        <v>153</v>
      </c>
    </row>
    <row r="1056" s="2" customFormat="1" ht="24.15" customHeight="1">
      <c r="A1056" s="39"/>
      <c r="B1056" s="40"/>
      <c r="C1056" s="205" t="s">
        <v>999</v>
      </c>
      <c r="D1056" s="205" t="s">
        <v>147</v>
      </c>
      <c r="E1056" s="206" t="s">
        <v>1000</v>
      </c>
      <c r="F1056" s="207" t="s">
        <v>1001</v>
      </c>
      <c r="G1056" s="208" t="s">
        <v>628</v>
      </c>
      <c r="H1056" s="266"/>
      <c r="I1056" s="210"/>
      <c r="J1056" s="211">
        <f>ROUND(I1056*H1056,2)</f>
        <v>0</v>
      </c>
      <c r="K1056" s="207" t="s">
        <v>151</v>
      </c>
      <c r="L1056" s="45"/>
      <c r="M1056" s="212" t="s">
        <v>19</v>
      </c>
      <c r="N1056" s="213" t="s">
        <v>45</v>
      </c>
      <c r="O1056" s="85"/>
      <c r="P1056" s="214">
        <f>O1056*H1056</f>
        <v>0</v>
      </c>
      <c r="Q1056" s="214">
        <v>0</v>
      </c>
      <c r="R1056" s="214">
        <f>Q1056*H1056</f>
        <v>0</v>
      </c>
      <c r="S1056" s="214">
        <v>0</v>
      </c>
      <c r="T1056" s="215">
        <f>S1056*H1056</f>
        <v>0</v>
      </c>
      <c r="U1056" s="39"/>
      <c r="V1056" s="39"/>
      <c r="W1056" s="39"/>
      <c r="X1056" s="39"/>
      <c r="Y1056" s="39"/>
      <c r="Z1056" s="39"/>
      <c r="AA1056" s="39"/>
      <c r="AB1056" s="39"/>
      <c r="AC1056" s="39"/>
      <c r="AD1056" s="39"/>
      <c r="AE1056" s="39"/>
      <c r="AR1056" s="216" t="s">
        <v>308</v>
      </c>
      <c r="AT1056" s="216" t="s">
        <v>147</v>
      </c>
      <c r="AU1056" s="216" t="s">
        <v>153</v>
      </c>
      <c r="AY1056" s="18" t="s">
        <v>143</v>
      </c>
      <c r="BE1056" s="217">
        <f>IF(N1056="základní",J1056,0)</f>
        <v>0</v>
      </c>
      <c r="BF1056" s="217">
        <f>IF(N1056="snížená",J1056,0)</f>
        <v>0</v>
      </c>
      <c r="BG1056" s="217">
        <f>IF(N1056="zákl. přenesená",J1056,0)</f>
        <v>0</v>
      </c>
      <c r="BH1056" s="217">
        <f>IF(N1056="sníž. přenesená",J1056,0)</f>
        <v>0</v>
      </c>
      <c r="BI1056" s="217">
        <f>IF(N1056="nulová",J1056,0)</f>
        <v>0</v>
      </c>
      <c r="BJ1056" s="18" t="s">
        <v>153</v>
      </c>
      <c r="BK1056" s="217">
        <f>ROUND(I1056*H1056,2)</f>
        <v>0</v>
      </c>
      <c r="BL1056" s="18" t="s">
        <v>308</v>
      </c>
      <c r="BM1056" s="216" t="s">
        <v>1002</v>
      </c>
    </row>
    <row r="1057" s="2" customFormat="1">
      <c r="A1057" s="39"/>
      <c r="B1057" s="40"/>
      <c r="C1057" s="41"/>
      <c r="D1057" s="218" t="s">
        <v>155</v>
      </c>
      <c r="E1057" s="41"/>
      <c r="F1057" s="219" t="s">
        <v>1003</v>
      </c>
      <c r="G1057" s="41"/>
      <c r="H1057" s="41"/>
      <c r="I1057" s="220"/>
      <c r="J1057" s="41"/>
      <c r="K1057" s="41"/>
      <c r="L1057" s="45"/>
      <c r="M1057" s="221"/>
      <c r="N1057" s="222"/>
      <c r="O1057" s="85"/>
      <c r="P1057" s="85"/>
      <c r="Q1057" s="85"/>
      <c r="R1057" s="85"/>
      <c r="S1057" s="85"/>
      <c r="T1057" s="86"/>
      <c r="U1057" s="39"/>
      <c r="V1057" s="39"/>
      <c r="W1057" s="39"/>
      <c r="X1057" s="39"/>
      <c r="Y1057" s="39"/>
      <c r="Z1057" s="39"/>
      <c r="AA1057" s="39"/>
      <c r="AB1057" s="39"/>
      <c r="AC1057" s="39"/>
      <c r="AD1057" s="39"/>
      <c r="AE1057" s="39"/>
      <c r="AT1057" s="18" t="s">
        <v>155</v>
      </c>
      <c r="AU1057" s="18" t="s">
        <v>153</v>
      </c>
    </row>
    <row r="1058" s="2" customFormat="1">
      <c r="A1058" s="39"/>
      <c r="B1058" s="40"/>
      <c r="C1058" s="41"/>
      <c r="D1058" s="218" t="s">
        <v>157</v>
      </c>
      <c r="E1058" s="41"/>
      <c r="F1058" s="223" t="s">
        <v>631</v>
      </c>
      <c r="G1058" s="41"/>
      <c r="H1058" s="41"/>
      <c r="I1058" s="220"/>
      <c r="J1058" s="41"/>
      <c r="K1058" s="41"/>
      <c r="L1058" s="45"/>
      <c r="M1058" s="221"/>
      <c r="N1058" s="222"/>
      <c r="O1058" s="85"/>
      <c r="P1058" s="85"/>
      <c r="Q1058" s="85"/>
      <c r="R1058" s="85"/>
      <c r="S1058" s="85"/>
      <c r="T1058" s="86"/>
      <c r="U1058" s="39"/>
      <c r="V1058" s="39"/>
      <c r="W1058" s="39"/>
      <c r="X1058" s="39"/>
      <c r="Y1058" s="39"/>
      <c r="Z1058" s="39"/>
      <c r="AA1058" s="39"/>
      <c r="AB1058" s="39"/>
      <c r="AC1058" s="39"/>
      <c r="AD1058" s="39"/>
      <c r="AE1058" s="39"/>
      <c r="AT1058" s="18" t="s">
        <v>157</v>
      </c>
      <c r="AU1058" s="18" t="s">
        <v>153</v>
      </c>
    </row>
    <row r="1059" s="12" customFormat="1" ht="22.8" customHeight="1">
      <c r="A1059" s="12"/>
      <c r="B1059" s="189"/>
      <c r="C1059" s="190"/>
      <c r="D1059" s="191" t="s">
        <v>72</v>
      </c>
      <c r="E1059" s="203" t="s">
        <v>1004</v>
      </c>
      <c r="F1059" s="203" t="s">
        <v>1005</v>
      </c>
      <c r="G1059" s="190"/>
      <c r="H1059" s="190"/>
      <c r="I1059" s="193"/>
      <c r="J1059" s="204">
        <f>BK1059</f>
        <v>0</v>
      </c>
      <c r="K1059" s="190"/>
      <c r="L1059" s="195"/>
      <c r="M1059" s="196"/>
      <c r="N1059" s="197"/>
      <c r="O1059" s="197"/>
      <c r="P1059" s="198">
        <f>SUM(P1060:P1076)</f>
        <v>0</v>
      </c>
      <c r="Q1059" s="197"/>
      <c r="R1059" s="198">
        <f>SUM(R1060:R1076)</f>
        <v>0.0068885999999999991</v>
      </c>
      <c r="S1059" s="197"/>
      <c r="T1059" s="199">
        <f>SUM(T1060:T1076)</f>
        <v>0</v>
      </c>
      <c r="U1059" s="12"/>
      <c r="V1059" s="12"/>
      <c r="W1059" s="12"/>
      <c r="X1059" s="12"/>
      <c r="Y1059" s="12"/>
      <c r="Z1059" s="12"/>
      <c r="AA1059" s="12"/>
      <c r="AB1059" s="12"/>
      <c r="AC1059" s="12"/>
      <c r="AD1059" s="12"/>
      <c r="AE1059" s="12"/>
      <c r="AR1059" s="200" t="s">
        <v>153</v>
      </c>
      <c r="AT1059" s="201" t="s">
        <v>72</v>
      </c>
      <c r="AU1059" s="201" t="s">
        <v>81</v>
      </c>
      <c r="AY1059" s="200" t="s">
        <v>143</v>
      </c>
      <c r="BK1059" s="202">
        <f>SUM(BK1060:BK1076)</f>
        <v>0</v>
      </c>
    </row>
    <row r="1060" s="2" customFormat="1" ht="14.4" customHeight="1">
      <c r="A1060" s="39"/>
      <c r="B1060" s="40"/>
      <c r="C1060" s="205" t="s">
        <v>1006</v>
      </c>
      <c r="D1060" s="205" t="s">
        <v>147</v>
      </c>
      <c r="E1060" s="206" t="s">
        <v>1007</v>
      </c>
      <c r="F1060" s="207" t="s">
        <v>1008</v>
      </c>
      <c r="G1060" s="208" t="s">
        <v>150</v>
      </c>
      <c r="H1060" s="209">
        <v>16.02</v>
      </c>
      <c r="I1060" s="210"/>
      <c r="J1060" s="211">
        <f>ROUND(I1060*H1060,2)</f>
        <v>0</v>
      </c>
      <c r="K1060" s="207" t="s">
        <v>151</v>
      </c>
      <c r="L1060" s="45"/>
      <c r="M1060" s="212" t="s">
        <v>19</v>
      </c>
      <c r="N1060" s="213" t="s">
        <v>45</v>
      </c>
      <c r="O1060" s="85"/>
      <c r="P1060" s="214">
        <f>O1060*H1060</f>
        <v>0</v>
      </c>
      <c r="Q1060" s="214">
        <v>6.9999999999999994E-05</v>
      </c>
      <c r="R1060" s="214">
        <f>Q1060*H1060</f>
        <v>0.0011213999999999998</v>
      </c>
      <c r="S1060" s="214">
        <v>0</v>
      </c>
      <c r="T1060" s="215">
        <f>S1060*H1060</f>
        <v>0</v>
      </c>
      <c r="U1060" s="39"/>
      <c r="V1060" s="39"/>
      <c r="W1060" s="39"/>
      <c r="X1060" s="39"/>
      <c r="Y1060" s="39"/>
      <c r="Z1060" s="39"/>
      <c r="AA1060" s="39"/>
      <c r="AB1060" s="39"/>
      <c r="AC1060" s="39"/>
      <c r="AD1060" s="39"/>
      <c r="AE1060" s="39"/>
      <c r="AR1060" s="216" t="s">
        <v>308</v>
      </c>
      <c r="AT1060" s="216" t="s">
        <v>147</v>
      </c>
      <c r="AU1060" s="216" t="s">
        <v>153</v>
      </c>
      <c r="AY1060" s="18" t="s">
        <v>143</v>
      </c>
      <c r="BE1060" s="217">
        <f>IF(N1060="základní",J1060,0)</f>
        <v>0</v>
      </c>
      <c r="BF1060" s="217">
        <f>IF(N1060="snížená",J1060,0)</f>
        <v>0</v>
      </c>
      <c r="BG1060" s="217">
        <f>IF(N1060="zákl. přenesená",J1060,0)</f>
        <v>0</v>
      </c>
      <c r="BH1060" s="217">
        <f>IF(N1060="sníž. přenesená",J1060,0)</f>
        <v>0</v>
      </c>
      <c r="BI1060" s="217">
        <f>IF(N1060="nulová",J1060,0)</f>
        <v>0</v>
      </c>
      <c r="BJ1060" s="18" t="s">
        <v>153</v>
      </c>
      <c r="BK1060" s="217">
        <f>ROUND(I1060*H1060,2)</f>
        <v>0</v>
      </c>
      <c r="BL1060" s="18" t="s">
        <v>308</v>
      </c>
      <c r="BM1060" s="216" t="s">
        <v>1009</v>
      </c>
    </row>
    <row r="1061" s="2" customFormat="1">
      <c r="A1061" s="39"/>
      <c r="B1061" s="40"/>
      <c r="C1061" s="41"/>
      <c r="D1061" s="218" t="s">
        <v>155</v>
      </c>
      <c r="E1061" s="41"/>
      <c r="F1061" s="219" t="s">
        <v>1010</v>
      </c>
      <c r="G1061" s="41"/>
      <c r="H1061" s="41"/>
      <c r="I1061" s="220"/>
      <c r="J1061" s="41"/>
      <c r="K1061" s="41"/>
      <c r="L1061" s="45"/>
      <c r="M1061" s="221"/>
      <c r="N1061" s="222"/>
      <c r="O1061" s="85"/>
      <c r="P1061" s="85"/>
      <c r="Q1061" s="85"/>
      <c r="R1061" s="85"/>
      <c r="S1061" s="85"/>
      <c r="T1061" s="86"/>
      <c r="U1061" s="39"/>
      <c r="V1061" s="39"/>
      <c r="W1061" s="39"/>
      <c r="X1061" s="39"/>
      <c r="Y1061" s="39"/>
      <c r="Z1061" s="39"/>
      <c r="AA1061" s="39"/>
      <c r="AB1061" s="39"/>
      <c r="AC1061" s="39"/>
      <c r="AD1061" s="39"/>
      <c r="AE1061" s="39"/>
      <c r="AT1061" s="18" t="s">
        <v>155</v>
      </c>
      <c r="AU1061" s="18" t="s">
        <v>153</v>
      </c>
    </row>
    <row r="1062" s="13" customFormat="1">
      <c r="A1062" s="13"/>
      <c r="B1062" s="224"/>
      <c r="C1062" s="225"/>
      <c r="D1062" s="218" t="s">
        <v>159</v>
      </c>
      <c r="E1062" s="226" t="s">
        <v>19</v>
      </c>
      <c r="F1062" s="227" t="s">
        <v>1011</v>
      </c>
      <c r="G1062" s="225"/>
      <c r="H1062" s="226" t="s">
        <v>19</v>
      </c>
      <c r="I1062" s="228"/>
      <c r="J1062" s="225"/>
      <c r="K1062" s="225"/>
      <c r="L1062" s="229"/>
      <c r="M1062" s="230"/>
      <c r="N1062" s="231"/>
      <c r="O1062" s="231"/>
      <c r="P1062" s="231"/>
      <c r="Q1062" s="231"/>
      <c r="R1062" s="231"/>
      <c r="S1062" s="231"/>
      <c r="T1062" s="232"/>
      <c r="U1062" s="13"/>
      <c r="V1062" s="13"/>
      <c r="W1062" s="13"/>
      <c r="X1062" s="13"/>
      <c r="Y1062" s="13"/>
      <c r="Z1062" s="13"/>
      <c r="AA1062" s="13"/>
      <c r="AB1062" s="13"/>
      <c r="AC1062" s="13"/>
      <c r="AD1062" s="13"/>
      <c r="AE1062" s="13"/>
      <c r="AT1062" s="233" t="s">
        <v>159</v>
      </c>
      <c r="AU1062" s="233" t="s">
        <v>153</v>
      </c>
      <c r="AV1062" s="13" t="s">
        <v>81</v>
      </c>
      <c r="AW1062" s="13" t="s">
        <v>35</v>
      </c>
      <c r="AX1062" s="13" t="s">
        <v>73</v>
      </c>
      <c r="AY1062" s="233" t="s">
        <v>143</v>
      </c>
    </row>
    <row r="1063" s="14" customFormat="1">
      <c r="A1063" s="14"/>
      <c r="B1063" s="234"/>
      <c r="C1063" s="235"/>
      <c r="D1063" s="218" t="s">
        <v>159</v>
      </c>
      <c r="E1063" s="236" t="s">
        <v>19</v>
      </c>
      <c r="F1063" s="237" t="s">
        <v>1012</v>
      </c>
      <c r="G1063" s="235"/>
      <c r="H1063" s="238">
        <v>14.960000000000001</v>
      </c>
      <c r="I1063" s="239"/>
      <c r="J1063" s="235"/>
      <c r="K1063" s="235"/>
      <c r="L1063" s="240"/>
      <c r="M1063" s="241"/>
      <c r="N1063" s="242"/>
      <c r="O1063" s="242"/>
      <c r="P1063" s="242"/>
      <c r="Q1063" s="242"/>
      <c r="R1063" s="242"/>
      <c r="S1063" s="242"/>
      <c r="T1063" s="243"/>
      <c r="U1063" s="14"/>
      <c r="V1063" s="14"/>
      <c r="W1063" s="14"/>
      <c r="X1063" s="14"/>
      <c r="Y1063" s="14"/>
      <c r="Z1063" s="14"/>
      <c r="AA1063" s="14"/>
      <c r="AB1063" s="14"/>
      <c r="AC1063" s="14"/>
      <c r="AD1063" s="14"/>
      <c r="AE1063" s="14"/>
      <c r="AT1063" s="244" t="s">
        <v>159</v>
      </c>
      <c r="AU1063" s="244" t="s">
        <v>153</v>
      </c>
      <c r="AV1063" s="14" t="s">
        <v>153</v>
      </c>
      <c r="AW1063" s="14" t="s">
        <v>35</v>
      </c>
      <c r="AX1063" s="14" t="s">
        <v>73</v>
      </c>
      <c r="AY1063" s="244" t="s">
        <v>143</v>
      </c>
    </row>
    <row r="1064" s="13" customFormat="1">
      <c r="A1064" s="13"/>
      <c r="B1064" s="224"/>
      <c r="C1064" s="225"/>
      <c r="D1064" s="218" t="s">
        <v>159</v>
      </c>
      <c r="E1064" s="226" t="s">
        <v>19</v>
      </c>
      <c r="F1064" s="227" t="s">
        <v>1013</v>
      </c>
      <c r="G1064" s="225"/>
      <c r="H1064" s="226" t="s">
        <v>19</v>
      </c>
      <c r="I1064" s="228"/>
      <c r="J1064" s="225"/>
      <c r="K1064" s="225"/>
      <c r="L1064" s="229"/>
      <c r="M1064" s="230"/>
      <c r="N1064" s="231"/>
      <c r="O1064" s="231"/>
      <c r="P1064" s="231"/>
      <c r="Q1064" s="231"/>
      <c r="R1064" s="231"/>
      <c r="S1064" s="231"/>
      <c r="T1064" s="232"/>
      <c r="U1064" s="13"/>
      <c r="V1064" s="13"/>
      <c r="W1064" s="13"/>
      <c r="X1064" s="13"/>
      <c r="Y1064" s="13"/>
      <c r="Z1064" s="13"/>
      <c r="AA1064" s="13"/>
      <c r="AB1064" s="13"/>
      <c r="AC1064" s="13"/>
      <c r="AD1064" s="13"/>
      <c r="AE1064" s="13"/>
      <c r="AT1064" s="233" t="s">
        <v>159</v>
      </c>
      <c r="AU1064" s="233" t="s">
        <v>153</v>
      </c>
      <c r="AV1064" s="13" t="s">
        <v>81</v>
      </c>
      <c r="AW1064" s="13" t="s">
        <v>35</v>
      </c>
      <c r="AX1064" s="13" t="s">
        <v>73</v>
      </c>
      <c r="AY1064" s="233" t="s">
        <v>143</v>
      </c>
    </row>
    <row r="1065" s="14" customFormat="1">
      <c r="A1065" s="14"/>
      <c r="B1065" s="234"/>
      <c r="C1065" s="235"/>
      <c r="D1065" s="218" t="s">
        <v>159</v>
      </c>
      <c r="E1065" s="236" t="s">
        <v>19</v>
      </c>
      <c r="F1065" s="237" t="s">
        <v>1014</v>
      </c>
      <c r="G1065" s="235"/>
      <c r="H1065" s="238">
        <v>0.5</v>
      </c>
      <c r="I1065" s="239"/>
      <c r="J1065" s="235"/>
      <c r="K1065" s="235"/>
      <c r="L1065" s="240"/>
      <c r="M1065" s="241"/>
      <c r="N1065" s="242"/>
      <c r="O1065" s="242"/>
      <c r="P1065" s="242"/>
      <c r="Q1065" s="242"/>
      <c r="R1065" s="242"/>
      <c r="S1065" s="242"/>
      <c r="T1065" s="243"/>
      <c r="U1065" s="14"/>
      <c r="V1065" s="14"/>
      <c r="W1065" s="14"/>
      <c r="X1065" s="14"/>
      <c r="Y1065" s="14"/>
      <c r="Z1065" s="14"/>
      <c r="AA1065" s="14"/>
      <c r="AB1065" s="14"/>
      <c r="AC1065" s="14"/>
      <c r="AD1065" s="14"/>
      <c r="AE1065" s="14"/>
      <c r="AT1065" s="244" t="s">
        <v>159</v>
      </c>
      <c r="AU1065" s="244" t="s">
        <v>153</v>
      </c>
      <c r="AV1065" s="14" t="s">
        <v>153</v>
      </c>
      <c r="AW1065" s="14" t="s">
        <v>35</v>
      </c>
      <c r="AX1065" s="14" t="s">
        <v>73</v>
      </c>
      <c r="AY1065" s="244" t="s">
        <v>143</v>
      </c>
    </row>
    <row r="1066" s="13" customFormat="1">
      <c r="A1066" s="13"/>
      <c r="B1066" s="224"/>
      <c r="C1066" s="225"/>
      <c r="D1066" s="218" t="s">
        <v>159</v>
      </c>
      <c r="E1066" s="226" t="s">
        <v>19</v>
      </c>
      <c r="F1066" s="227" t="s">
        <v>1015</v>
      </c>
      <c r="G1066" s="225"/>
      <c r="H1066" s="226" t="s">
        <v>19</v>
      </c>
      <c r="I1066" s="228"/>
      <c r="J1066" s="225"/>
      <c r="K1066" s="225"/>
      <c r="L1066" s="229"/>
      <c r="M1066" s="230"/>
      <c r="N1066" s="231"/>
      <c r="O1066" s="231"/>
      <c r="P1066" s="231"/>
      <c r="Q1066" s="231"/>
      <c r="R1066" s="231"/>
      <c r="S1066" s="231"/>
      <c r="T1066" s="232"/>
      <c r="U1066" s="13"/>
      <c r="V1066" s="13"/>
      <c r="W1066" s="13"/>
      <c r="X1066" s="13"/>
      <c r="Y1066" s="13"/>
      <c r="Z1066" s="13"/>
      <c r="AA1066" s="13"/>
      <c r="AB1066" s="13"/>
      <c r="AC1066" s="13"/>
      <c r="AD1066" s="13"/>
      <c r="AE1066" s="13"/>
      <c r="AT1066" s="233" t="s">
        <v>159</v>
      </c>
      <c r="AU1066" s="233" t="s">
        <v>153</v>
      </c>
      <c r="AV1066" s="13" t="s">
        <v>81</v>
      </c>
      <c r="AW1066" s="13" t="s">
        <v>35</v>
      </c>
      <c r="AX1066" s="13" t="s">
        <v>73</v>
      </c>
      <c r="AY1066" s="233" t="s">
        <v>143</v>
      </c>
    </row>
    <row r="1067" s="14" customFormat="1">
      <c r="A1067" s="14"/>
      <c r="B1067" s="234"/>
      <c r="C1067" s="235"/>
      <c r="D1067" s="218" t="s">
        <v>159</v>
      </c>
      <c r="E1067" s="236" t="s">
        <v>19</v>
      </c>
      <c r="F1067" s="237" t="s">
        <v>1016</v>
      </c>
      <c r="G1067" s="235"/>
      <c r="H1067" s="238">
        <v>0.56000000000000005</v>
      </c>
      <c r="I1067" s="239"/>
      <c r="J1067" s="235"/>
      <c r="K1067" s="235"/>
      <c r="L1067" s="240"/>
      <c r="M1067" s="241"/>
      <c r="N1067" s="242"/>
      <c r="O1067" s="242"/>
      <c r="P1067" s="242"/>
      <c r="Q1067" s="242"/>
      <c r="R1067" s="242"/>
      <c r="S1067" s="242"/>
      <c r="T1067" s="243"/>
      <c r="U1067" s="14"/>
      <c r="V1067" s="14"/>
      <c r="W1067" s="14"/>
      <c r="X1067" s="14"/>
      <c r="Y1067" s="14"/>
      <c r="Z1067" s="14"/>
      <c r="AA1067" s="14"/>
      <c r="AB1067" s="14"/>
      <c r="AC1067" s="14"/>
      <c r="AD1067" s="14"/>
      <c r="AE1067" s="14"/>
      <c r="AT1067" s="244" t="s">
        <v>159</v>
      </c>
      <c r="AU1067" s="244" t="s">
        <v>153</v>
      </c>
      <c r="AV1067" s="14" t="s">
        <v>153</v>
      </c>
      <c r="AW1067" s="14" t="s">
        <v>35</v>
      </c>
      <c r="AX1067" s="14" t="s">
        <v>73</v>
      </c>
      <c r="AY1067" s="244" t="s">
        <v>143</v>
      </c>
    </row>
    <row r="1068" s="15" customFormat="1">
      <c r="A1068" s="15"/>
      <c r="B1068" s="245"/>
      <c r="C1068" s="246"/>
      <c r="D1068" s="218" t="s">
        <v>159</v>
      </c>
      <c r="E1068" s="247" t="s">
        <v>19</v>
      </c>
      <c r="F1068" s="248" t="s">
        <v>179</v>
      </c>
      <c r="G1068" s="246"/>
      <c r="H1068" s="249">
        <v>16.02</v>
      </c>
      <c r="I1068" s="250"/>
      <c r="J1068" s="246"/>
      <c r="K1068" s="246"/>
      <c r="L1068" s="251"/>
      <c r="M1068" s="252"/>
      <c r="N1068" s="253"/>
      <c r="O1068" s="253"/>
      <c r="P1068" s="253"/>
      <c r="Q1068" s="253"/>
      <c r="R1068" s="253"/>
      <c r="S1068" s="253"/>
      <c r="T1068" s="254"/>
      <c r="U1068" s="15"/>
      <c r="V1068" s="15"/>
      <c r="W1068" s="15"/>
      <c r="X1068" s="15"/>
      <c r="Y1068" s="15"/>
      <c r="Z1068" s="15"/>
      <c r="AA1068" s="15"/>
      <c r="AB1068" s="15"/>
      <c r="AC1068" s="15"/>
      <c r="AD1068" s="15"/>
      <c r="AE1068" s="15"/>
      <c r="AT1068" s="255" t="s">
        <v>159</v>
      </c>
      <c r="AU1068" s="255" t="s">
        <v>153</v>
      </c>
      <c r="AV1068" s="15" t="s">
        <v>152</v>
      </c>
      <c r="AW1068" s="15" t="s">
        <v>35</v>
      </c>
      <c r="AX1068" s="15" t="s">
        <v>81</v>
      </c>
      <c r="AY1068" s="255" t="s">
        <v>143</v>
      </c>
    </row>
    <row r="1069" s="2" customFormat="1" ht="24.15" customHeight="1">
      <c r="A1069" s="39"/>
      <c r="B1069" s="40"/>
      <c r="C1069" s="205" t="s">
        <v>1017</v>
      </c>
      <c r="D1069" s="205" t="s">
        <v>147</v>
      </c>
      <c r="E1069" s="206" t="s">
        <v>1018</v>
      </c>
      <c r="F1069" s="207" t="s">
        <v>1019</v>
      </c>
      <c r="G1069" s="208" t="s">
        <v>150</v>
      </c>
      <c r="H1069" s="209">
        <v>16.02</v>
      </c>
      <c r="I1069" s="210"/>
      <c r="J1069" s="211">
        <f>ROUND(I1069*H1069,2)</f>
        <v>0</v>
      </c>
      <c r="K1069" s="207" t="s">
        <v>151</v>
      </c>
      <c r="L1069" s="45"/>
      <c r="M1069" s="212" t="s">
        <v>19</v>
      </c>
      <c r="N1069" s="213" t="s">
        <v>45</v>
      </c>
      <c r="O1069" s="85"/>
      <c r="P1069" s="214">
        <f>O1069*H1069</f>
        <v>0</v>
      </c>
      <c r="Q1069" s="214">
        <v>6.9999999999999994E-05</v>
      </c>
      <c r="R1069" s="214">
        <f>Q1069*H1069</f>
        <v>0.0011213999999999998</v>
      </c>
      <c r="S1069" s="214">
        <v>0</v>
      </c>
      <c r="T1069" s="215">
        <f>S1069*H1069</f>
        <v>0</v>
      </c>
      <c r="U1069" s="39"/>
      <c r="V1069" s="39"/>
      <c r="W1069" s="39"/>
      <c r="X1069" s="39"/>
      <c r="Y1069" s="39"/>
      <c r="Z1069" s="39"/>
      <c r="AA1069" s="39"/>
      <c r="AB1069" s="39"/>
      <c r="AC1069" s="39"/>
      <c r="AD1069" s="39"/>
      <c r="AE1069" s="39"/>
      <c r="AR1069" s="216" t="s">
        <v>308</v>
      </c>
      <c r="AT1069" s="216" t="s">
        <v>147</v>
      </c>
      <c r="AU1069" s="216" t="s">
        <v>153</v>
      </c>
      <c r="AY1069" s="18" t="s">
        <v>143</v>
      </c>
      <c r="BE1069" s="217">
        <f>IF(N1069="základní",J1069,0)</f>
        <v>0</v>
      </c>
      <c r="BF1069" s="217">
        <f>IF(N1069="snížená",J1069,0)</f>
        <v>0</v>
      </c>
      <c r="BG1069" s="217">
        <f>IF(N1069="zákl. přenesená",J1069,0)</f>
        <v>0</v>
      </c>
      <c r="BH1069" s="217">
        <f>IF(N1069="sníž. přenesená",J1069,0)</f>
        <v>0</v>
      </c>
      <c r="BI1069" s="217">
        <f>IF(N1069="nulová",J1069,0)</f>
        <v>0</v>
      </c>
      <c r="BJ1069" s="18" t="s">
        <v>153</v>
      </c>
      <c r="BK1069" s="217">
        <f>ROUND(I1069*H1069,2)</f>
        <v>0</v>
      </c>
      <c r="BL1069" s="18" t="s">
        <v>308</v>
      </c>
      <c r="BM1069" s="216" t="s">
        <v>1020</v>
      </c>
    </row>
    <row r="1070" s="2" customFormat="1">
      <c r="A1070" s="39"/>
      <c r="B1070" s="40"/>
      <c r="C1070" s="41"/>
      <c r="D1070" s="218" t="s">
        <v>155</v>
      </c>
      <c r="E1070" s="41"/>
      <c r="F1070" s="219" t="s">
        <v>1021</v>
      </c>
      <c r="G1070" s="41"/>
      <c r="H1070" s="41"/>
      <c r="I1070" s="220"/>
      <c r="J1070" s="41"/>
      <c r="K1070" s="41"/>
      <c r="L1070" s="45"/>
      <c r="M1070" s="221"/>
      <c r="N1070" s="222"/>
      <c r="O1070" s="85"/>
      <c r="P1070" s="85"/>
      <c r="Q1070" s="85"/>
      <c r="R1070" s="85"/>
      <c r="S1070" s="85"/>
      <c r="T1070" s="86"/>
      <c r="U1070" s="39"/>
      <c r="V1070" s="39"/>
      <c r="W1070" s="39"/>
      <c r="X1070" s="39"/>
      <c r="Y1070" s="39"/>
      <c r="Z1070" s="39"/>
      <c r="AA1070" s="39"/>
      <c r="AB1070" s="39"/>
      <c r="AC1070" s="39"/>
      <c r="AD1070" s="39"/>
      <c r="AE1070" s="39"/>
      <c r="AT1070" s="18" t="s">
        <v>155</v>
      </c>
      <c r="AU1070" s="18" t="s">
        <v>153</v>
      </c>
    </row>
    <row r="1071" s="2" customFormat="1" ht="24.15" customHeight="1">
      <c r="A1071" s="39"/>
      <c r="B1071" s="40"/>
      <c r="C1071" s="205" t="s">
        <v>1022</v>
      </c>
      <c r="D1071" s="205" t="s">
        <v>147</v>
      </c>
      <c r="E1071" s="206" t="s">
        <v>1023</v>
      </c>
      <c r="F1071" s="207" t="s">
        <v>1024</v>
      </c>
      <c r="G1071" s="208" t="s">
        <v>150</v>
      </c>
      <c r="H1071" s="209">
        <v>16.02</v>
      </c>
      <c r="I1071" s="210"/>
      <c r="J1071" s="211">
        <f>ROUND(I1071*H1071,2)</f>
        <v>0</v>
      </c>
      <c r="K1071" s="207" t="s">
        <v>151</v>
      </c>
      <c r="L1071" s="45"/>
      <c r="M1071" s="212" t="s">
        <v>19</v>
      </c>
      <c r="N1071" s="213" t="s">
        <v>45</v>
      </c>
      <c r="O1071" s="85"/>
      <c r="P1071" s="214">
        <f>O1071*H1071</f>
        <v>0</v>
      </c>
      <c r="Q1071" s="214">
        <v>0.00012</v>
      </c>
      <c r="R1071" s="214">
        <f>Q1071*H1071</f>
        <v>0.0019223999999999999</v>
      </c>
      <c r="S1071" s="214">
        <v>0</v>
      </c>
      <c r="T1071" s="215">
        <f>S1071*H1071</f>
        <v>0</v>
      </c>
      <c r="U1071" s="39"/>
      <c r="V1071" s="39"/>
      <c r="W1071" s="39"/>
      <c r="X1071" s="39"/>
      <c r="Y1071" s="39"/>
      <c r="Z1071" s="39"/>
      <c r="AA1071" s="39"/>
      <c r="AB1071" s="39"/>
      <c r="AC1071" s="39"/>
      <c r="AD1071" s="39"/>
      <c r="AE1071" s="39"/>
      <c r="AR1071" s="216" t="s">
        <v>308</v>
      </c>
      <c r="AT1071" s="216" t="s">
        <v>147</v>
      </c>
      <c r="AU1071" s="216" t="s">
        <v>153</v>
      </c>
      <c r="AY1071" s="18" t="s">
        <v>143</v>
      </c>
      <c r="BE1071" s="217">
        <f>IF(N1071="základní",J1071,0)</f>
        <v>0</v>
      </c>
      <c r="BF1071" s="217">
        <f>IF(N1071="snížená",J1071,0)</f>
        <v>0</v>
      </c>
      <c r="BG1071" s="217">
        <f>IF(N1071="zákl. přenesená",J1071,0)</f>
        <v>0</v>
      </c>
      <c r="BH1071" s="217">
        <f>IF(N1071="sníž. přenesená",J1071,0)</f>
        <v>0</v>
      </c>
      <c r="BI1071" s="217">
        <f>IF(N1071="nulová",J1071,0)</f>
        <v>0</v>
      </c>
      <c r="BJ1071" s="18" t="s">
        <v>153</v>
      </c>
      <c r="BK1071" s="217">
        <f>ROUND(I1071*H1071,2)</f>
        <v>0</v>
      </c>
      <c r="BL1071" s="18" t="s">
        <v>308</v>
      </c>
      <c r="BM1071" s="216" t="s">
        <v>1025</v>
      </c>
    </row>
    <row r="1072" s="2" customFormat="1">
      <c r="A1072" s="39"/>
      <c r="B1072" s="40"/>
      <c r="C1072" s="41"/>
      <c r="D1072" s="218" t="s">
        <v>155</v>
      </c>
      <c r="E1072" s="41"/>
      <c r="F1072" s="219" t="s">
        <v>1026</v>
      </c>
      <c r="G1072" s="41"/>
      <c r="H1072" s="41"/>
      <c r="I1072" s="220"/>
      <c r="J1072" s="41"/>
      <c r="K1072" s="41"/>
      <c r="L1072" s="45"/>
      <c r="M1072" s="221"/>
      <c r="N1072" s="222"/>
      <c r="O1072" s="85"/>
      <c r="P1072" s="85"/>
      <c r="Q1072" s="85"/>
      <c r="R1072" s="85"/>
      <c r="S1072" s="85"/>
      <c r="T1072" s="86"/>
      <c r="U1072" s="39"/>
      <c r="V1072" s="39"/>
      <c r="W1072" s="39"/>
      <c r="X1072" s="39"/>
      <c r="Y1072" s="39"/>
      <c r="Z1072" s="39"/>
      <c r="AA1072" s="39"/>
      <c r="AB1072" s="39"/>
      <c r="AC1072" s="39"/>
      <c r="AD1072" s="39"/>
      <c r="AE1072" s="39"/>
      <c r="AT1072" s="18" t="s">
        <v>155</v>
      </c>
      <c r="AU1072" s="18" t="s">
        <v>153</v>
      </c>
    </row>
    <row r="1073" s="2" customFormat="1" ht="24.15" customHeight="1">
      <c r="A1073" s="39"/>
      <c r="B1073" s="40"/>
      <c r="C1073" s="205" t="s">
        <v>1027</v>
      </c>
      <c r="D1073" s="205" t="s">
        <v>147</v>
      </c>
      <c r="E1073" s="206" t="s">
        <v>1028</v>
      </c>
      <c r="F1073" s="207" t="s">
        <v>1029</v>
      </c>
      <c r="G1073" s="208" t="s">
        <v>150</v>
      </c>
      <c r="H1073" s="209">
        <v>16.02</v>
      </c>
      <c r="I1073" s="210"/>
      <c r="J1073" s="211">
        <f>ROUND(I1073*H1073,2)</f>
        <v>0</v>
      </c>
      <c r="K1073" s="207" t="s">
        <v>151</v>
      </c>
      <c r="L1073" s="45"/>
      <c r="M1073" s="212" t="s">
        <v>19</v>
      </c>
      <c r="N1073" s="213" t="s">
        <v>45</v>
      </c>
      <c r="O1073" s="85"/>
      <c r="P1073" s="214">
        <f>O1073*H1073</f>
        <v>0</v>
      </c>
      <c r="Q1073" s="214">
        <v>3.0000000000000001E-05</v>
      </c>
      <c r="R1073" s="214">
        <f>Q1073*H1073</f>
        <v>0.00048059999999999997</v>
      </c>
      <c r="S1073" s="214">
        <v>0</v>
      </c>
      <c r="T1073" s="215">
        <f>S1073*H1073</f>
        <v>0</v>
      </c>
      <c r="U1073" s="39"/>
      <c r="V1073" s="39"/>
      <c r="W1073" s="39"/>
      <c r="X1073" s="39"/>
      <c r="Y1073" s="39"/>
      <c r="Z1073" s="39"/>
      <c r="AA1073" s="39"/>
      <c r="AB1073" s="39"/>
      <c r="AC1073" s="39"/>
      <c r="AD1073" s="39"/>
      <c r="AE1073" s="39"/>
      <c r="AR1073" s="216" t="s">
        <v>308</v>
      </c>
      <c r="AT1073" s="216" t="s">
        <v>147</v>
      </c>
      <c r="AU1073" s="216" t="s">
        <v>153</v>
      </c>
      <c r="AY1073" s="18" t="s">
        <v>143</v>
      </c>
      <c r="BE1073" s="217">
        <f>IF(N1073="základní",J1073,0)</f>
        <v>0</v>
      </c>
      <c r="BF1073" s="217">
        <f>IF(N1073="snížená",J1073,0)</f>
        <v>0</v>
      </c>
      <c r="BG1073" s="217">
        <f>IF(N1073="zákl. přenesená",J1073,0)</f>
        <v>0</v>
      </c>
      <c r="BH1073" s="217">
        <f>IF(N1073="sníž. přenesená",J1073,0)</f>
        <v>0</v>
      </c>
      <c r="BI1073" s="217">
        <f>IF(N1073="nulová",J1073,0)</f>
        <v>0</v>
      </c>
      <c r="BJ1073" s="18" t="s">
        <v>153</v>
      </c>
      <c r="BK1073" s="217">
        <f>ROUND(I1073*H1073,2)</f>
        <v>0</v>
      </c>
      <c r="BL1073" s="18" t="s">
        <v>308</v>
      </c>
      <c r="BM1073" s="216" t="s">
        <v>1030</v>
      </c>
    </row>
    <row r="1074" s="2" customFormat="1">
      <c r="A1074" s="39"/>
      <c r="B1074" s="40"/>
      <c r="C1074" s="41"/>
      <c r="D1074" s="218" t="s">
        <v>155</v>
      </c>
      <c r="E1074" s="41"/>
      <c r="F1074" s="219" t="s">
        <v>1031</v>
      </c>
      <c r="G1074" s="41"/>
      <c r="H1074" s="41"/>
      <c r="I1074" s="220"/>
      <c r="J1074" s="41"/>
      <c r="K1074" s="41"/>
      <c r="L1074" s="45"/>
      <c r="M1074" s="221"/>
      <c r="N1074" s="222"/>
      <c r="O1074" s="85"/>
      <c r="P1074" s="85"/>
      <c r="Q1074" s="85"/>
      <c r="R1074" s="85"/>
      <c r="S1074" s="85"/>
      <c r="T1074" s="86"/>
      <c r="U1074" s="39"/>
      <c r="V1074" s="39"/>
      <c r="W1074" s="39"/>
      <c r="X1074" s="39"/>
      <c r="Y1074" s="39"/>
      <c r="Z1074" s="39"/>
      <c r="AA1074" s="39"/>
      <c r="AB1074" s="39"/>
      <c r="AC1074" s="39"/>
      <c r="AD1074" s="39"/>
      <c r="AE1074" s="39"/>
      <c r="AT1074" s="18" t="s">
        <v>155</v>
      </c>
      <c r="AU1074" s="18" t="s">
        <v>153</v>
      </c>
    </row>
    <row r="1075" s="2" customFormat="1" ht="24.15" customHeight="1">
      <c r="A1075" s="39"/>
      <c r="B1075" s="40"/>
      <c r="C1075" s="205" t="s">
        <v>1032</v>
      </c>
      <c r="D1075" s="205" t="s">
        <v>147</v>
      </c>
      <c r="E1075" s="206" t="s">
        <v>1033</v>
      </c>
      <c r="F1075" s="207" t="s">
        <v>1034</v>
      </c>
      <c r="G1075" s="208" t="s">
        <v>150</v>
      </c>
      <c r="H1075" s="209">
        <v>16.02</v>
      </c>
      <c r="I1075" s="210"/>
      <c r="J1075" s="211">
        <f>ROUND(I1075*H1075,2)</f>
        <v>0</v>
      </c>
      <c r="K1075" s="207" t="s">
        <v>151</v>
      </c>
      <c r="L1075" s="45"/>
      <c r="M1075" s="212" t="s">
        <v>19</v>
      </c>
      <c r="N1075" s="213" t="s">
        <v>45</v>
      </c>
      <c r="O1075" s="85"/>
      <c r="P1075" s="214">
        <f>O1075*H1075</f>
        <v>0</v>
      </c>
      <c r="Q1075" s="214">
        <v>0.00013999999999999999</v>
      </c>
      <c r="R1075" s="214">
        <f>Q1075*H1075</f>
        <v>0.0022427999999999997</v>
      </c>
      <c r="S1075" s="214">
        <v>0</v>
      </c>
      <c r="T1075" s="215">
        <f>S1075*H1075</f>
        <v>0</v>
      </c>
      <c r="U1075" s="39"/>
      <c r="V1075" s="39"/>
      <c r="W1075" s="39"/>
      <c r="X1075" s="39"/>
      <c r="Y1075" s="39"/>
      <c r="Z1075" s="39"/>
      <c r="AA1075" s="39"/>
      <c r="AB1075" s="39"/>
      <c r="AC1075" s="39"/>
      <c r="AD1075" s="39"/>
      <c r="AE1075" s="39"/>
      <c r="AR1075" s="216" t="s">
        <v>308</v>
      </c>
      <c r="AT1075" s="216" t="s">
        <v>147</v>
      </c>
      <c r="AU1075" s="216" t="s">
        <v>153</v>
      </c>
      <c r="AY1075" s="18" t="s">
        <v>143</v>
      </c>
      <c r="BE1075" s="217">
        <f>IF(N1075="základní",J1075,0)</f>
        <v>0</v>
      </c>
      <c r="BF1075" s="217">
        <f>IF(N1075="snížená",J1075,0)</f>
        <v>0</v>
      </c>
      <c r="BG1075" s="217">
        <f>IF(N1075="zákl. přenesená",J1075,0)</f>
        <v>0</v>
      </c>
      <c r="BH1075" s="217">
        <f>IF(N1075="sníž. přenesená",J1075,0)</f>
        <v>0</v>
      </c>
      <c r="BI1075" s="217">
        <f>IF(N1075="nulová",J1075,0)</f>
        <v>0</v>
      </c>
      <c r="BJ1075" s="18" t="s">
        <v>153</v>
      </c>
      <c r="BK1075" s="217">
        <f>ROUND(I1075*H1075,2)</f>
        <v>0</v>
      </c>
      <c r="BL1075" s="18" t="s">
        <v>308</v>
      </c>
      <c r="BM1075" s="216" t="s">
        <v>1035</v>
      </c>
    </row>
    <row r="1076" s="2" customFormat="1">
      <c r="A1076" s="39"/>
      <c r="B1076" s="40"/>
      <c r="C1076" s="41"/>
      <c r="D1076" s="218" t="s">
        <v>155</v>
      </c>
      <c r="E1076" s="41"/>
      <c r="F1076" s="219" t="s">
        <v>1036</v>
      </c>
      <c r="G1076" s="41"/>
      <c r="H1076" s="41"/>
      <c r="I1076" s="220"/>
      <c r="J1076" s="41"/>
      <c r="K1076" s="41"/>
      <c r="L1076" s="45"/>
      <c r="M1076" s="221"/>
      <c r="N1076" s="222"/>
      <c r="O1076" s="85"/>
      <c r="P1076" s="85"/>
      <c r="Q1076" s="85"/>
      <c r="R1076" s="85"/>
      <c r="S1076" s="85"/>
      <c r="T1076" s="86"/>
      <c r="U1076" s="39"/>
      <c r="V1076" s="39"/>
      <c r="W1076" s="39"/>
      <c r="X1076" s="39"/>
      <c r="Y1076" s="39"/>
      <c r="Z1076" s="39"/>
      <c r="AA1076" s="39"/>
      <c r="AB1076" s="39"/>
      <c r="AC1076" s="39"/>
      <c r="AD1076" s="39"/>
      <c r="AE1076" s="39"/>
      <c r="AT1076" s="18" t="s">
        <v>155</v>
      </c>
      <c r="AU1076" s="18" t="s">
        <v>153</v>
      </c>
    </row>
    <row r="1077" s="12" customFormat="1" ht="22.8" customHeight="1">
      <c r="A1077" s="12"/>
      <c r="B1077" s="189"/>
      <c r="C1077" s="190"/>
      <c r="D1077" s="191" t="s">
        <v>72</v>
      </c>
      <c r="E1077" s="203" t="s">
        <v>1037</v>
      </c>
      <c r="F1077" s="203" t="s">
        <v>1038</v>
      </c>
      <c r="G1077" s="190"/>
      <c r="H1077" s="190"/>
      <c r="I1077" s="193"/>
      <c r="J1077" s="204">
        <f>BK1077</f>
        <v>0</v>
      </c>
      <c r="K1077" s="190"/>
      <c r="L1077" s="195"/>
      <c r="M1077" s="196"/>
      <c r="N1077" s="197"/>
      <c r="O1077" s="197"/>
      <c r="P1077" s="198">
        <f>SUM(P1078:P1085)</f>
        <v>0</v>
      </c>
      <c r="Q1077" s="197"/>
      <c r="R1077" s="198">
        <f>SUM(R1078:R1085)</f>
        <v>0.055360000000000006</v>
      </c>
      <c r="S1077" s="197"/>
      <c r="T1077" s="199">
        <f>SUM(T1078:T1085)</f>
        <v>0</v>
      </c>
      <c r="U1077" s="12"/>
      <c r="V1077" s="12"/>
      <c r="W1077" s="12"/>
      <c r="X1077" s="12"/>
      <c r="Y1077" s="12"/>
      <c r="Z1077" s="12"/>
      <c r="AA1077" s="12"/>
      <c r="AB1077" s="12"/>
      <c r="AC1077" s="12"/>
      <c r="AD1077" s="12"/>
      <c r="AE1077" s="12"/>
      <c r="AR1077" s="200" t="s">
        <v>153</v>
      </c>
      <c r="AT1077" s="201" t="s">
        <v>72</v>
      </c>
      <c r="AU1077" s="201" t="s">
        <v>81</v>
      </c>
      <c r="AY1077" s="200" t="s">
        <v>143</v>
      </c>
      <c r="BK1077" s="202">
        <f>SUM(BK1078:BK1085)</f>
        <v>0</v>
      </c>
    </row>
    <row r="1078" s="2" customFormat="1" ht="24.15" customHeight="1">
      <c r="A1078" s="39"/>
      <c r="B1078" s="40"/>
      <c r="C1078" s="205" t="s">
        <v>1039</v>
      </c>
      <c r="D1078" s="205" t="s">
        <v>147</v>
      </c>
      <c r="E1078" s="206" t="s">
        <v>1040</v>
      </c>
      <c r="F1078" s="207" t="s">
        <v>1041</v>
      </c>
      <c r="G1078" s="208" t="s">
        <v>150</v>
      </c>
      <c r="H1078" s="209">
        <v>138.40000000000001</v>
      </c>
      <c r="I1078" s="210"/>
      <c r="J1078" s="211">
        <f>ROUND(I1078*H1078,2)</f>
        <v>0</v>
      </c>
      <c r="K1078" s="207" t="s">
        <v>151</v>
      </c>
      <c r="L1078" s="45"/>
      <c r="M1078" s="212" t="s">
        <v>19</v>
      </c>
      <c r="N1078" s="213" t="s">
        <v>45</v>
      </c>
      <c r="O1078" s="85"/>
      <c r="P1078" s="214">
        <f>O1078*H1078</f>
        <v>0</v>
      </c>
      <c r="Q1078" s="214">
        <v>0.00020000000000000001</v>
      </c>
      <c r="R1078" s="214">
        <f>Q1078*H1078</f>
        <v>0.027680000000000003</v>
      </c>
      <c r="S1078" s="214">
        <v>0</v>
      </c>
      <c r="T1078" s="215">
        <f>S1078*H1078</f>
        <v>0</v>
      </c>
      <c r="U1078" s="39"/>
      <c r="V1078" s="39"/>
      <c r="W1078" s="39"/>
      <c r="X1078" s="39"/>
      <c r="Y1078" s="39"/>
      <c r="Z1078" s="39"/>
      <c r="AA1078" s="39"/>
      <c r="AB1078" s="39"/>
      <c r="AC1078" s="39"/>
      <c r="AD1078" s="39"/>
      <c r="AE1078" s="39"/>
      <c r="AR1078" s="216" t="s">
        <v>308</v>
      </c>
      <c r="AT1078" s="216" t="s">
        <v>147</v>
      </c>
      <c r="AU1078" s="216" t="s">
        <v>153</v>
      </c>
      <c r="AY1078" s="18" t="s">
        <v>143</v>
      </c>
      <c r="BE1078" s="217">
        <f>IF(N1078="základní",J1078,0)</f>
        <v>0</v>
      </c>
      <c r="BF1078" s="217">
        <f>IF(N1078="snížená",J1078,0)</f>
        <v>0</v>
      </c>
      <c r="BG1078" s="217">
        <f>IF(N1078="zákl. přenesená",J1078,0)</f>
        <v>0</v>
      </c>
      <c r="BH1078" s="217">
        <f>IF(N1078="sníž. přenesená",J1078,0)</f>
        <v>0</v>
      </c>
      <c r="BI1078" s="217">
        <f>IF(N1078="nulová",J1078,0)</f>
        <v>0</v>
      </c>
      <c r="BJ1078" s="18" t="s">
        <v>153</v>
      </c>
      <c r="BK1078" s="217">
        <f>ROUND(I1078*H1078,2)</f>
        <v>0</v>
      </c>
      <c r="BL1078" s="18" t="s">
        <v>308</v>
      </c>
      <c r="BM1078" s="216" t="s">
        <v>1042</v>
      </c>
    </row>
    <row r="1079" s="2" customFormat="1">
      <c r="A1079" s="39"/>
      <c r="B1079" s="40"/>
      <c r="C1079" s="41"/>
      <c r="D1079" s="218" t="s">
        <v>155</v>
      </c>
      <c r="E1079" s="41"/>
      <c r="F1079" s="219" t="s">
        <v>1043</v>
      </c>
      <c r="G1079" s="41"/>
      <c r="H1079" s="41"/>
      <c r="I1079" s="220"/>
      <c r="J1079" s="41"/>
      <c r="K1079" s="41"/>
      <c r="L1079" s="45"/>
      <c r="M1079" s="221"/>
      <c r="N1079" s="222"/>
      <c r="O1079" s="85"/>
      <c r="P1079" s="85"/>
      <c r="Q1079" s="85"/>
      <c r="R1079" s="85"/>
      <c r="S1079" s="85"/>
      <c r="T1079" s="86"/>
      <c r="U1079" s="39"/>
      <c r="V1079" s="39"/>
      <c r="W1079" s="39"/>
      <c r="X1079" s="39"/>
      <c r="Y1079" s="39"/>
      <c r="Z1079" s="39"/>
      <c r="AA1079" s="39"/>
      <c r="AB1079" s="39"/>
      <c r="AC1079" s="39"/>
      <c r="AD1079" s="39"/>
      <c r="AE1079" s="39"/>
      <c r="AT1079" s="18" t="s">
        <v>155</v>
      </c>
      <c r="AU1079" s="18" t="s">
        <v>153</v>
      </c>
    </row>
    <row r="1080" s="13" customFormat="1">
      <c r="A1080" s="13"/>
      <c r="B1080" s="224"/>
      <c r="C1080" s="225"/>
      <c r="D1080" s="218" t="s">
        <v>159</v>
      </c>
      <c r="E1080" s="226" t="s">
        <v>19</v>
      </c>
      <c r="F1080" s="227" t="s">
        <v>460</v>
      </c>
      <c r="G1080" s="225"/>
      <c r="H1080" s="226" t="s">
        <v>19</v>
      </c>
      <c r="I1080" s="228"/>
      <c r="J1080" s="225"/>
      <c r="K1080" s="225"/>
      <c r="L1080" s="229"/>
      <c r="M1080" s="230"/>
      <c r="N1080" s="231"/>
      <c r="O1080" s="231"/>
      <c r="P1080" s="231"/>
      <c r="Q1080" s="231"/>
      <c r="R1080" s="231"/>
      <c r="S1080" s="231"/>
      <c r="T1080" s="232"/>
      <c r="U1080" s="13"/>
      <c r="V1080" s="13"/>
      <c r="W1080" s="13"/>
      <c r="X1080" s="13"/>
      <c r="Y1080" s="13"/>
      <c r="Z1080" s="13"/>
      <c r="AA1080" s="13"/>
      <c r="AB1080" s="13"/>
      <c r="AC1080" s="13"/>
      <c r="AD1080" s="13"/>
      <c r="AE1080" s="13"/>
      <c r="AT1080" s="233" t="s">
        <v>159</v>
      </c>
      <c r="AU1080" s="233" t="s">
        <v>153</v>
      </c>
      <c r="AV1080" s="13" t="s">
        <v>81</v>
      </c>
      <c r="AW1080" s="13" t="s">
        <v>35</v>
      </c>
      <c r="AX1080" s="13" t="s">
        <v>73</v>
      </c>
      <c r="AY1080" s="233" t="s">
        <v>143</v>
      </c>
    </row>
    <row r="1081" s="14" customFormat="1">
      <c r="A1081" s="14"/>
      <c r="B1081" s="234"/>
      <c r="C1081" s="235"/>
      <c r="D1081" s="218" t="s">
        <v>159</v>
      </c>
      <c r="E1081" s="236" t="s">
        <v>19</v>
      </c>
      <c r="F1081" s="237" t="s">
        <v>461</v>
      </c>
      <c r="G1081" s="235"/>
      <c r="H1081" s="238">
        <v>138.40000000000001</v>
      </c>
      <c r="I1081" s="239"/>
      <c r="J1081" s="235"/>
      <c r="K1081" s="235"/>
      <c r="L1081" s="240"/>
      <c r="M1081" s="241"/>
      <c r="N1081" s="242"/>
      <c r="O1081" s="242"/>
      <c r="P1081" s="242"/>
      <c r="Q1081" s="242"/>
      <c r="R1081" s="242"/>
      <c r="S1081" s="242"/>
      <c r="T1081" s="243"/>
      <c r="U1081" s="14"/>
      <c r="V1081" s="14"/>
      <c r="W1081" s="14"/>
      <c r="X1081" s="14"/>
      <c r="Y1081" s="14"/>
      <c r="Z1081" s="14"/>
      <c r="AA1081" s="14"/>
      <c r="AB1081" s="14"/>
      <c r="AC1081" s="14"/>
      <c r="AD1081" s="14"/>
      <c r="AE1081" s="14"/>
      <c r="AT1081" s="244" t="s">
        <v>159</v>
      </c>
      <c r="AU1081" s="244" t="s">
        <v>153</v>
      </c>
      <c r="AV1081" s="14" t="s">
        <v>153</v>
      </c>
      <c r="AW1081" s="14" t="s">
        <v>35</v>
      </c>
      <c r="AX1081" s="14" t="s">
        <v>81</v>
      </c>
      <c r="AY1081" s="244" t="s">
        <v>143</v>
      </c>
    </row>
    <row r="1082" s="2" customFormat="1" ht="24.15" customHeight="1">
      <c r="A1082" s="39"/>
      <c r="B1082" s="40"/>
      <c r="C1082" s="205" t="s">
        <v>1044</v>
      </c>
      <c r="D1082" s="205" t="s">
        <v>147</v>
      </c>
      <c r="E1082" s="206" t="s">
        <v>1045</v>
      </c>
      <c r="F1082" s="207" t="s">
        <v>1046</v>
      </c>
      <c r="G1082" s="208" t="s">
        <v>150</v>
      </c>
      <c r="H1082" s="209">
        <v>138.40000000000001</v>
      </c>
      <c r="I1082" s="210"/>
      <c r="J1082" s="211">
        <f>ROUND(I1082*H1082,2)</f>
        <v>0</v>
      </c>
      <c r="K1082" s="207" t="s">
        <v>151</v>
      </c>
      <c r="L1082" s="45"/>
      <c r="M1082" s="212" t="s">
        <v>19</v>
      </c>
      <c r="N1082" s="213" t="s">
        <v>45</v>
      </c>
      <c r="O1082" s="85"/>
      <c r="P1082" s="214">
        <f>O1082*H1082</f>
        <v>0</v>
      </c>
      <c r="Q1082" s="214">
        <v>0.00020000000000000001</v>
      </c>
      <c r="R1082" s="214">
        <f>Q1082*H1082</f>
        <v>0.027680000000000003</v>
      </c>
      <c r="S1082" s="214">
        <v>0</v>
      </c>
      <c r="T1082" s="215">
        <f>S1082*H1082</f>
        <v>0</v>
      </c>
      <c r="U1082" s="39"/>
      <c r="V1082" s="39"/>
      <c r="W1082" s="39"/>
      <c r="X1082" s="39"/>
      <c r="Y1082" s="39"/>
      <c r="Z1082" s="39"/>
      <c r="AA1082" s="39"/>
      <c r="AB1082" s="39"/>
      <c r="AC1082" s="39"/>
      <c r="AD1082" s="39"/>
      <c r="AE1082" s="39"/>
      <c r="AR1082" s="216" t="s">
        <v>308</v>
      </c>
      <c r="AT1082" s="216" t="s">
        <v>147</v>
      </c>
      <c r="AU1082" s="216" t="s">
        <v>153</v>
      </c>
      <c r="AY1082" s="18" t="s">
        <v>143</v>
      </c>
      <c r="BE1082" s="217">
        <f>IF(N1082="základní",J1082,0)</f>
        <v>0</v>
      </c>
      <c r="BF1082" s="217">
        <f>IF(N1082="snížená",J1082,0)</f>
        <v>0</v>
      </c>
      <c r="BG1082" s="217">
        <f>IF(N1082="zákl. přenesená",J1082,0)</f>
        <v>0</v>
      </c>
      <c r="BH1082" s="217">
        <f>IF(N1082="sníž. přenesená",J1082,0)</f>
        <v>0</v>
      </c>
      <c r="BI1082" s="217">
        <f>IF(N1082="nulová",J1082,0)</f>
        <v>0</v>
      </c>
      <c r="BJ1082" s="18" t="s">
        <v>153</v>
      </c>
      <c r="BK1082" s="217">
        <f>ROUND(I1082*H1082,2)</f>
        <v>0</v>
      </c>
      <c r="BL1082" s="18" t="s">
        <v>308</v>
      </c>
      <c r="BM1082" s="216" t="s">
        <v>1047</v>
      </c>
    </row>
    <row r="1083" s="2" customFormat="1">
      <c r="A1083" s="39"/>
      <c r="B1083" s="40"/>
      <c r="C1083" s="41"/>
      <c r="D1083" s="218" t="s">
        <v>155</v>
      </c>
      <c r="E1083" s="41"/>
      <c r="F1083" s="219" t="s">
        <v>1048</v>
      </c>
      <c r="G1083" s="41"/>
      <c r="H1083" s="41"/>
      <c r="I1083" s="220"/>
      <c r="J1083" s="41"/>
      <c r="K1083" s="41"/>
      <c r="L1083" s="45"/>
      <c r="M1083" s="221"/>
      <c r="N1083" s="222"/>
      <c r="O1083" s="85"/>
      <c r="P1083" s="85"/>
      <c r="Q1083" s="85"/>
      <c r="R1083" s="85"/>
      <c r="S1083" s="85"/>
      <c r="T1083" s="86"/>
      <c r="U1083" s="39"/>
      <c r="V1083" s="39"/>
      <c r="W1083" s="39"/>
      <c r="X1083" s="39"/>
      <c r="Y1083" s="39"/>
      <c r="Z1083" s="39"/>
      <c r="AA1083" s="39"/>
      <c r="AB1083" s="39"/>
      <c r="AC1083" s="39"/>
      <c r="AD1083" s="39"/>
      <c r="AE1083" s="39"/>
      <c r="AT1083" s="18" t="s">
        <v>155</v>
      </c>
      <c r="AU1083" s="18" t="s">
        <v>153</v>
      </c>
    </row>
    <row r="1084" s="13" customFormat="1">
      <c r="A1084" s="13"/>
      <c r="B1084" s="224"/>
      <c r="C1084" s="225"/>
      <c r="D1084" s="218" t="s">
        <v>159</v>
      </c>
      <c r="E1084" s="226" t="s">
        <v>19</v>
      </c>
      <c r="F1084" s="227" t="s">
        <v>460</v>
      </c>
      <c r="G1084" s="225"/>
      <c r="H1084" s="226" t="s">
        <v>19</v>
      </c>
      <c r="I1084" s="228"/>
      <c r="J1084" s="225"/>
      <c r="K1084" s="225"/>
      <c r="L1084" s="229"/>
      <c r="M1084" s="230"/>
      <c r="N1084" s="231"/>
      <c r="O1084" s="231"/>
      <c r="P1084" s="231"/>
      <c r="Q1084" s="231"/>
      <c r="R1084" s="231"/>
      <c r="S1084" s="231"/>
      <c r="T1084" s="232"/>
      <c r="U1084" s="13"/>
      <c r="V1084" s="13"/>
      <c r="W1084" s="13"/>
      <c r="X1084" s="13"/>
      <c r="Y1084" s="13"/>
      <c r="Z1084" s="13"/>
      <c r="AA1084" s="13"/>
      <c r="AB1084" s="13"/>
      <c r="AC1084" s="13"/>
      <c r="AD1084" s="13"/>
      <c r="AE1084" s="13"/>
      <c r="AT1084" s="233" t="s">
        <v>159</v>
      </c>
      <c r="AU1084" s="233" t="s">
        <v>153</v>
      </c>
      <c r="AV1084" s="13" t="s">
        <v>81</v>
      </c>
      <c r="AW1084" s="13" t="s">
        <v>35</v>
      </c>
      <c r="AX1084" s="13" t="s">
        <v>73</v>
      </c>
      <c r="AY1084" s="233" t="s">
        <v>143</v>
      </c>
    </row>
    <row r="1085" s="14" customFormat="1">
      <c r="A1085" s="14"/>
      <c r="B1085" s="234"/>
      <c r="C1085" s="235"/>
      <c r="D1085" s="218" t="s">
        <v>159</v>
      </c>
      <c r="E1085" s="236" t="s">
        <v>19</v>
      </c>
      <c r="F1085" s="237" t="s">
        <v>461</v>
      </c>
      <c r="G1085" s="235"/>
      <c r="H1085" s="238">
        <v>138.40000000000001</v>
      </c>
      <c r="I1085" s="239"/>
      <c r="J1085" s="235"/>
      <c r="K1085" s="235"/>
      <c r="L1085" s="240"/>
      <c r="M1085" s="267"/>
      <c r="N1085" s="268"/>
      <c r="O1085" s="268"/>
      <c r="P1085" s="268"/>
      <c r="Q1085" s="268"/>
      <c r="R1085" s="268"/>
      <c r="S1085" s="268"/>
      <c r="T1085" s="269"/>
      <c r="U1085" s="14"/>
      <c r="V1085" s="14"/>
      <c r="W1085" s="14"/>
      <c r="X1085" s="14"/>
      <c r="Y1085" s="14"/>
      <c r="Z1085" s="14"/>
      <c r="AA1085" s="14"/>
      <c r="AB1085" s="14"/>
      <c r="AC1085" s="14"/>
      <c r="AD1085" s="14"/>
      <c r="AE1085" s="14"/>
      <c r="AT1085" s="244" t="s">
        <v>159</v>
      </c>
      <c r="AU1085" s="244" t="s">
        <v>153</v>
      </c>
      <c r="AV1085" s="14" t="s">
        <v>153</v>
      </c>
      <c r="AW1085" s="14" t="s">
        <v>35</v>
      </c>
      <c r="AX1085" s="14" t="s">
        <v>81</v>
      </c>
      <c r="AY1085" s="244" t="s">
        <v>143</v>
      </c>
    </row>
    <row r="1086" s="2" customFormat="1" ht="6.96" customHeight="1">
      <c r="A1086" s="39"/>
      <c r="B1086" s="60"/>
      <c r="C1086" s="61"/>
      <c r="D1086" s="61"/>
      <c r="E1086" s="61"/>
      <c r="F1086" s="61"/>
      <c r="G1086" s="61"/>
      <c r="H1086" s="61"/>
      <c r="I1086" s="61"/>
      <c r="J1086" s="61"/>
      <c r="K1086" s="61"/>
      <c r="L1086" s="45"/>
      <c r="M1086" s="39"/>
      <c r="O1086" s="39"/>
      <c r="P1086" s="39"/>
      <c r="Q1086" s="39"/>
      <c r="R1086" s="39"/>
      <c r="S1086" s="39"/>
      <c r="T1086" s="39"/>
      <c r="U1086" s="39"/>
      <c r="V1086" s="39"/>
      <c r="W1086" s="39"/>
      <c r="X1086" s="39"/>
      <c r="Y1086" s="39"/>
      <c r="Z1086" s="39"/>
      <c r="AA1086" s="39"/>
      <c r="AB1086" s="39"/>
      <c r="AC1086" s="39"/>
      <c r="AD1086" s="39"/>
      <c r="AE1086" s="39"/>
    </row>
  </sheetData>
  <sheetProtection sheet="1" autoFilter="0" formatColumns="0" formatRows="0" objects="1" scenarios="1" spinCount="100000" saltValue="O7QkiTC7cXL3l1iLGC4m98XA6+V794tF6ZKR/yzhBQ2xaPyLYP+jFSLnjFkuSR4wVOOhdHEsQJOqUoALJkXppw==" hashValue="QBDr2CHYhf/3Un099PdHJR3CMgWznvqL7rRD5j42NfJ1XA1PLv0WJVDC2igfRgInRod1i7xr9zkCEtHwAFwYWw==" algorithmName="SHA-512" password="CC35"/>
  <autoFilter ref="C98:K1085"/>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1502/9</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1049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ROUND((SUM(BE91:BE228)),  2)</f>
        <v>0</v>
      </c>
      <c r="G33" s="39"/>
      <c r="H33" s="39"/>
      <c r="I33" s="149">
        <v>0.20999999999999999</v>
      </c>
      <c r="J33" s="148">
        <f>ROUND(((SUM(BE91:BE228))*I33),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ROUND((SUM(BF91:BF228)),  2)</f>
        <v>0</v>
      </c>
      <c r="G34" s="39"/>
      <c r="H34" s="39"/>
      <c r="I34" s="149">
        <v>0.14999999999999999</v>
      </c>
      <c r="J34" s="148">
        <f>ROUND(((SUM(BF91:BF228))*I34),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ROUND((SUM(BG91:BG228)),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ROUND((SUM(BH91:BH228)),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ROUND((SUM(BI91:BI228)),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1502/9</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02 Sionkova 1502/9 - sanace suterénu</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J91</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J92</f>
        <v>0</v>
      </c>
      <c r="K60" s="167"/>
      <c r="L60" s="171"/>
      <c r="S60" s="9"/>
      <c r="T60" s="9"/>
      <c r="U60" s="9"/>
      <c r="V60" s="9"/>
      <c r="W60" s="9"/>
      <c r="X60" s="9"/>
      <c r="Y60" s="9"/>
      <c r="Z60" s="9"/>
      <c r="AA60" s="9"/>
      <c r="AB60" s="9"/>
      <c r="AC60" s="9"/>
      <c r="AD60" s="9"/>
      <c r="AE60" s="9"/>
    </row>
    <row r="61" s="10" customFormat="1" ht="19.92" customHeight="1">
      <c r="A61" s="10"/>
      <c r="B61" s="172"/>
      <c r="C61" s="173"/>
      <c r="D61" s="174" t="s">
        <v>1050</v>
      </c>
      <c r="E61" s="175"/>
      <c r="F61" s="175"/>
      <c r="G61" s="175"/>
      <c r="H61" s="175"/>
      <c r="I61" s="175"/>
      <c r="J61" s="176">
        <f>J93</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1051</v>
      </c>
      <c r="E62" s="175"/>
      <c r="F62" s="175"/>
      <c r="G62" s="175"/>
      <c r="H62" s="175"/>
      <c r="I62" s="175"/>
      <c r="J62" s="176">
        <f>J120</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1052</v>
      </c>
      <c r="E63" s="175"/>
      <c r="F63" s="175"/>
      <c r="G63" s="175"/>
      <c r="H63" s="175"/>
      <c r="I63" s="175"/>
      <c r="J63" s="176">
        <f>J125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1053</v>
      </c>
      <c r="E64" s="175"/>
      <c r="F64" s="175"/>
      <c r="G64" s="175"/>
      <c r="H64" s="175"/>
      <c r="I64" s="175"/>
      <c r="J64" s="176">
        <f>J130</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109</v>
      </c>
      <c r="E65" s="175"/>
      <c r="F65" s="175"/>
      <c r="G65" s="175"/>
      <c r="H65" s="175"/>
      <c r="I65" s="175"/>
      <c r="J65" s="176">
        <f>J138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112</v>
      </c>
      <c r="E66" s="175"/>
      <c r="F66" s="175"/>
      <c r="G66" s="175"/>
      <c r="H66" s="175"/>
      <c r="I66" s="175"/>
      <c r="J66" s="176">
        <f>J166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114</v>
      </c>
      <c r="E67" s="175"/>
      <c r="F67" s="175"/>
      <c r="G67" s="175"/>
      <c r="H67" s="175"/>
      <c r="I67" s="175"/>
      <c r="J67" s="176">
        <f>J181</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115</v>
      </c>
      <c r="E68" s="175"/>
      <c r="F68" s="175"/>
      <c r="G68" s="175"/>
      <c r="H68" s="175"/>
      <c r="I68" s="175"/>
      <c r="J68" s="176">
        <f>J195</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116</v>
      </c>
      <c r="E69" s="169"/>
      <c r="F69" s="169"/>
      <c r="G69" s="169"/>
      <c r="H69" s="169"/>
      <c r="I69" s="169"/>
      <c r="J69" s="170">
        <f>J199</f>
        <v>0</v>
      </c>
      <c r="K69" s="167"/>
      <c r="L69" s="171"/>
      <c r="S69" s="9"/>
      <c r="T69" s="9"/>
      <c r="U69" s="9"/>
      <c r="V69" s="9"/>
      <c r="W69" s="9"/>
      <c r="X69" s="9"/>
      <c r="Y69" s="9"/>
      <c r="Z69" s="9"/>
      <c r="AA69" s="9"/>
      <c r="AB69" s="9"/>
      <c r="AC69" s="9"/>
      <c r="AD69" s="9"/>
      <c r="AE69" s="9"/>
    </row>
    <row r="70" s="10" customFormat="1" ht="19.92" customHeight="1">
      <c r="A70" s="10"/>
      <c r="B70" s="172"/>
      <c r="C70" s="173"/>
      <c r="D70" s="174" t="s">
        <v>117</v>
      </c>
      <c r="E70" s="175"/>
      <c r="F70" s="175"/>
      <c r="G70" s="175"/>
      <c r="H70" s="175"/>
      <c r="I70" s="175"/>
      <c r="J70" s="176">
        <f>J200</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127</v>
      </c>
      <c r="E71" s="175"/>
      <c r="F71" s="175"/>
      <c r="G71" s="175"/>
      <c r="H71" s="175"/>
      <c r="I71" s="175"/>
      <c r="J71" s="176">
        <f>J210</f>
        <v>0</v>
      </c>
      <c r="K71" s="173"/>
      <c r="L71" s="177"/>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5"/>
      <c r="S77" s="39"/>
      <c r="T77" s="39"/>
      <c r="U77" s="39"/>
      <c r="V77" s="39"/>
      <c r="W77" s="39"/>
      <c r="X77" s="39"/>
      <c r="Y77" s="39"/>
      <c r="Z77" s="39"/>
      <c r="AA77" s="39"/>
      <c r="AB77" s="39"/>
      <c r="AC77" s="39"/>
      <c r="AD77" s="39"/>
      <c r="AE77" s="39"/>
    </row>
    <row r="78" s="2" customFormat="1" ht="24.96" customHeight="1">
      <c r="A78" s="39"/>
      <c r="B78" s="40"/>
      <c r="C78" s="24" t="s">
        <v>128</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161" t="str">
        <f>E7</f>
        <v>Regenerace bytového fondu Mírová Osada ulice Sionkova 1502/9</v>
      </c>
      <c r="F81" s="33"/>
      <c r="G81" s="33"/>
      <c r="H81" s="33"/>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102</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70" t="str">
        <f>E9</f>
        <v>02 Sionkova 1502/9 - sanace suterénu</v>
      </c>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ulice Sionkova a ulice 8. března</v>
      </c>
      <c r="G85" s="41"/>
      <c r="H85" s="41"/>
      <c r="I85" s="33" t="s">
        <v>23</v>
      </c>
      <c r="J85" s="73" t="str">
        <f>IF(J12="","",J12)</f>
        <v>6. 9. 2020</v>
      </c>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Statutární město Ostrava, obvod Slezská Ostrava</v>
      </c>
      <c r="G87" s="41"/>
      <c r="H87" s="41"/>
      <c r="I87" s="33" t="s">
        <v>31</v>
      </c>
      <c r="J87" s="37" t="str">
        <f>E21</f>
        <v>Made 4 BIM s.r.o.</v>
      </c>
      <c r="K87" s="41"/>
      <c r="L87" s="135"/>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33" t="s">
        <v>36</v>
      </c>
      <c r="J88" s="37" t="str">
        <f>E24</f>
        <v>Made 4 BIM s.r.o.</v>
      </c>
      <c r="K88" s="41"/>
      <c r="L88" s="13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11" customFormat="1" ht="29.28" customHeight="1">
      <c r="A90" s="178"/>
      <c r="B90" s="179"/>
      <c r="C90" s="180" t="s">
        <v>129</v>
      </c>
      <c r="D90" s="181" t="s">
        <v>58</v>
      </c>
      <c r="E90" s="181" t="s">
        <v>54</v>
      </c>
      <c r="F90" s="181" t="s">
        <v>55</v>
      </c>
      <c r="G90" s="181" t="s">
        <v>130</v>
      </c>
      <c r="H90" s="181" t="s">
        <v>131</v>
      </c>
      <c r="I90" s="181" t="s">
        <v>132</v>
      </c>
      <c r="J90" s="181" t="s">
        <v>106</v>
      </c>
      <c r="K90" s="182" t="s">
        <v>133</v>
      </c>
      <c r="L90" s="183"/>
      <c r="M90" s="93" t="s">
        <v>19</v>
      </c>
      <c r="N90" s="94" t="s">
        <v>43</v>
      </c>
      <c r="O90" s="94" t="s">
        <v>134</v>
      </c>
      <c r="P90" s="94" t="s">
        <v>135</v>
      </c>
      <c r="Q90" s="94" t="s">
        <v>136</v>
      </c>
      <c r="R90" s="94" t="s">
        <v>137</v>
      </c>
      <c r="S90" s="94" t="s">
        <v>138</v>
      </c>
      <c r="T90" s="95" t="s">
        <v>139</v>
      </c>
      <c r="U90" s="178"/>
      <c r="V90" s="178"/>
      <c r="W90" s="178"/>
      <c r="X90" s="178"/>
      <c r="Y90" s="178"/>
      <c r="Z90" s="178"/>
      <c r="AA90" s="178"/>
      <c r="AB90" s="178"/>
      <c r="AC90" s="178"/>
      <c r="AD90" s="178"/>
      <c r="AE90" s="178"/>
    </row>
    <row r="91" s="2" customFormat="1" ht="22.8" customHeight="1">
      <c r="A91" s="39"/>
      <c r="B91" s="40"/>
      <c r="C91" s="100" t="s">
        <v>140</v>
      </c>
      <c r="D91" s="41"/>
      <c r="E91" s="41"/>
      <c r="F91" s="41"/>
      <c r="G91" s="41"/>
      <c r="H91" s="41"/>
      <c r="I91" s="41"/>
      <c r="J91" s="184">
        <f>BK91</f>
        <v>0</v>
      </c>
      <c r="K91" s="41"/>
      <c r="L91" s="45"/>
      <c r="M91" s="96"/>
      <c r="N91" s="185"/>
      <c r="O91" s="97"/>
      <c r="P91" s="186">
        <f>P92+P199</f>
        <v>0</v>
      </c>
      <c r="Q91" s="97"/>
      <c r="R91" s="186">
        <f>R92+R199</f>
        <v>22.443944000000002</v>
      </c>
      <c r="S91" s="97"/>
      <c r="T91" s="187">
        <f>T92+T199</f>
        <v>14.226416</v>
      </c>
      <c r="U91" s="39"/>
      <c r="V91" s="39"/>
      <c r="W91" s="39"/>
      <c r="X91" s="39"/>
      <c r="Y91" s="39"/>
      <c r="Z91" s="39"/>
      <c r="AA91" s="39"/>
      <c r="AB91" s="39"/>
      <c r="AC91" s="39"/>
      <c r="AD91" s="39"/>
      <c r="AE91" s="39"/>
      <c r="AT91" s="18" t="s">
        <v>72</v>
      </c>
      <c r="AU91" s="18" t="s">
        <v>107</v>
      </c>
      <c r="BK91" s="188">
        <f>BK92+BK199</f>
        <v>0</v>
      </c>
    </row>
    <row r="92" s="12" customFormat="1" ht="25.92" customHeight="1">
      <c r="A92" s="12"/>
      <c r="B92" s="189"/>
      <c r="C92" s="190"/>
      <c r="D92" s="191" t="s">
        <v>72</v>
      </c>
      <c r="E92" s="192" t="s">
        <v>141</v>
      </c>
      <c r="F92" s="192" t="s">
        <v>142</v>
      </c>
      <c r="G92" s="190"/>
      <c r="H92" s="190"/>
      <c r="I92" s="193"/>
      <c r="J92" s="194">
        <f>BK92</f>
        <v>0</v>
      </c>
      <c r="K92" s="190"/>
      <c r="L92" s="195"/>
      <c r="M92" s="196"/>
      <c r="N92" s="197"/>
      <c r="O92" s="197"/>
      <c r="P92" s="198">
        <f>P93+P125+P130+P138+P166+P181+P195</f>
        <v>0</v>
      </c>
      <c r="Q92" s="197"/>
      <c r="R92" s="198">
        <f>R93+R125+R130+R138+R166+R181+R195</f>
        <v>22.213194400000003</v>
      </c>
      <c r="S92" s="197"/>
      <c r="T92" s="199">
        <f>T93+T125+T130+T138+T166+T181+T195</f>
        <v>14.226416</v>
      </c>
      <c r="U92" s="12"/>
      <c r="V92" s="12"/>
      <c r="W92" s="12"/>
      <c r="X92" s="12"/>
      <c r="Y92" s="12"/>
      <c r="Z92" s="12"/>
      <c r="AA92" s="12"/>
      <c r="AB92" s="12"/>
      <c r="AC92" s="12"/>
      <c r="AD92" s="12"/>
      <c r="AE92" s="12"/>
      <c r="AR92" s="200" t="s">
        <v>81</v>
      </c>
      <c r="AT92" s="201" t="s">
        <v>72</v>
      </c>
      <c r="AU92" s="201" t="s">
        <v>73</v>
      </c>
      <c r="AY92" s="200" t="s">
        <v>143</v>
      </c>
      <c r="BK92" s="202">
        <f>BK93+BK125+BK130+BK138+BK166+BK181+BK195</f>
        <v>0</v>
      </c>
    </row>
    <row r="93" s="12" customFormat="1" ht="22.8" customHeight="1">
      <c r="A93" s="12"/>
      <c r="B93" s="189"/>
      <c r="C93" s="190"/>
      <c r="D93" s="191" t="s">
        <v>72</v>
      </c>
      <c r="E93" s="203" t="s">
        <v>81</v>
      </c>
      <c r="F93" s="203" t="s">
        <v>1054</v>
      </c>
      <c r="G93" s="190"/>
      <c r="H93" s="190"/>
      <c r="I93" s="193"/>
      <c r="J93" s="204">
        <f>BK93</f>
        <v>0</v>
      </c>
      <c r="K93" s="190"/>
      <c r="L93" s="195"/>
      <c r="M93" s="196"/>
      <c r="N93" s="197"/>
      <c r="O93" s="197"/>
      <c r="P93" s="198">
        <f>P94+SUM(P95:P120)</f>
        <v>0</v>
      </c>
      <c r="Q93" s="197"/>
      <c r="R93" s="198">
        <f>R94+SUM(R95:R120)</f>
        <v>0.067818000000000003</v>
      </c>
      <c r="S93" s="197"/>
      <c r="T93" s="199">
        <f>T94+SUM(T95:T120)</f>
        <v>6.5025000000000004</v>
      </c>
      <c r="U93" s="12"/>
      <c r="V93" s="12"/>
      <c r="W93" s="12"/>
      <c r="X93" s="12"/>
      <c r="Y93" s="12"/>
      <c r="Z93" s="12"/>
      <c r="AA93" s="12"/>
      <c r="AB93" s="12"/>
      <c r="AC93" s="12"/>
      <c r="AD93" s="12"/>
      <c r="AE93" s="12"/>
      <c r="AR93" s="200" t="s">
        <v>81</v>
      </c>
      <c r="AT93" s="201" t="s">
        <v>72</v>
      </c>
      <c r="AU93" s="201" t="s">
        <v>81</v>
      </c>
      <c r="AY93" s="200" t="s">
        <v>143</v>
      </c>
      <c r="BK93" s="202">
        <f>BK94+SUM(BK95:BK120)</f>
        <v>0</v>
      </c>
    </row>
    <row r="94" s="2" customFormat="1" ht="24.15" customHeight="1">
      <c r="A94" s="39"/>
      <c r="B94" s="40"/>
      <c r="C94" s="205" t="s">
        <v>261</v>
      </c>
      <c r="D94" s="205" t="s">
        <v>147</v>
      </c>
      <c r="E94" s="206" t="s">
        <v>1055</v>
      </c>
      <c r="F94" s="207" t="s">
        <v>1056</v>
      </c>
      <c r="G94" s="208" t="s">
        <v>1057</v>
      </c>
      <c r="H94" s="209">
        <v>67.340000000000003</v>
      </c>
      <c r="I94" s="210"/>
      <c r="J94" s="211">
        <f>ROUND(I94*H94,2)</f>
        <v>0</v>
      </c>
      <c r="K94" s="207" t="s">
        <v>151</v>
      </c>
      <c r="L94" s="45"/>
      <c r="M94" s="212" t="s">
        <v>19</v>
      </c>
      <c r="N94" s="213" t="s">
        <v>45</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153</v>
      </c>
      <c r="AY94" s="18" t="s">
        <v>143</v>
      </c>
      <c r="BE94" s="217">
        <f>IF(N94="základní",J94,0)</f>
        <v>0</v>
      </c>
      <c r="BF94" s="217">
        <f>IF(N94="snížená",J94,0)</f>
        <v>0</v>
      </c>
      <c r="BG94" s="217">
        <f>IF(N94="zákl. přenesená",J94,0)</f>
        <v>0</v>
      </c>
      <c r="BH94" s="217">
        <f>IF(N94="sníž. přenesená",J94,0)</f>
        <v>0</v>
      </c>
      <c r="BI94" s="217">
        <f>IF(N94="nulová",J94,0)</f>
        <v>0</v>
      </c>
      <c r="BJ94" s="18" t="s">
        <v>153</v>
      </c>
      <c r="BK94" s="217">
        <f>ROUND(I94*H94,2)</f>
        <v>0</v>
      </c>
      <c r="BL94" s="18" t="s">
        <v>152</v>
      </c>
      <c r="BM94" s="216" t="s">
        <v>1058</v>
      </c>
    </row>
    <row r="95" s="2" customFormat="1">
      <c r="A95" s="39"/>
      <c r="B95" s="40"/>
      <c r="C95" s="41"/>
      <c r="D95" s="218" t="s">
        <v>155</v>
      </c>
      <c r="E95" s="41"/>
      <c r="F95" s="219" t="s">
        <v>1059</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155</v>
      </c>
      <c r="AU95" s="18" t="s">
        <v>153</v>
      </c>
    </row>
    <row r="96" s="2" customFormat="1">
      <c r="A96" s="39"/>
      <c r="B96" s="40"/>
      <c r="C96" s="41"/>
      <c r="D96" s="218" t="s">
        <v>157</v>
      </c>
      <c r="E96" s="41"/>
      <c r="F96" s="223" t="s">
        <v>1060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157</v>
      </c>
      <c r="AU96" s="18" t="s">
        <v>153</v>
      </c>
    </row>
    <row r="97" s="14" customFormat="1">
      <c r="A97" s="14"/>
      <c r="B97" s="234"/>
      <c r="C97" s="235"/>
      <c r="D97" s="218" t="s">
        <v>159</v>
      </c>
      <c r="E97" s="236" t="s">
        <v>19</v>
      </c>
      <c r="F97" s="237" t="s">
        <v>1061</v>
      </c>
      <c r="G97" s="235"/>
      <c r="H97" s="238">
        <v>67.340000000000003</v>
      </c>
      <c r="I97" s="239"/>
      <c r="J97" s="235"/>
      <c r="K97" s="235"/>
      <c r="L97" s="240"/>
      <c r="M97" s="241"/>
      <c r="N97" s="242"/>
      <c r="O97" s="242"/>
      <c r="P97" s="242"/>
      <c r="Q97" s="242"/>
      <c r="R97" s="242"/>
      <c r="S97" s="242"/>
      <c r="T97" s="243"/>
      <c r="U97" s="14"/>
      <c r="V97" s="14"/>
      <c r="W97" s="14"/>
      <c r="X97" s="14"/>
      <c r="Y97" s="14"/>
      <c r="Z97" s="14"/>
      <c r="AA97" s="14"/>
      <c r="AB97" s="14"/>
      <c r="AC97" s="14"/>
      <c r="AD97" s="14"/>
      <c r="AE97" s="14"/>
      <c r="AT97" s="244" t="s">
        <v>159</v>
      </c>
      <c r="AU97" s="244" t="s">
        <v>153</v>
      </c>
      <c r="AV97" s="14" t="s">
        <v>153</v>
      </c>
      <c r="AW97" s="14" t="s">
        <v>35</v>
      </c>
      <c r="AX97" s="14" t="s">
        <v>81</v>
      </c>
      <c r="AY97" s="244" t="s">
        <v>143</v>
      </c>
    </row>
    <row r="98" s="2" customFormat="1" ht="14.4" customHeight="1">
      <c r="A98" s="39"/>
      <c r="B98" s="40"/>
      <c r="C98" s="205" t="s">
        <v>152</v>
      </c>
      <c r="D98" s="205" t="s">
        <v>147</v>
      </c>
      <c r="E98" s="206" t="s">
        <v>1062</v>
      </c>
      <c r="F98" s="207" t="s">
        <v>1063</v>
      </c>
      <c r="G98" s="208" t="s">
        <v>150</v>
      </c>
      <c r="H98" s="209">
        <v>77.700000000000003</v>
      </c>
      <c r="I98" s="210"/>
      <c r="J98" s="211">
        <f>ROUND(I98*H98,2)</f>
        <v>0</v>
      </c>
      <c r="K98" s="207" t="s">
        <v>151</v>
      </c>
      <c r="L98" s="45"/>
      <c r="M98" s="212" t="s">
        <v>19</v>
      </c>
      <c r="N98" s="213" t="s">
        <v>45</v>
      </c>
      <c r="O98" s="85"/>
      <c r="P98" s="214">
        <f>O98*H98</f>
        <v>0</v>
      </c>
      <c r="Q98" s="214">
        <v>0.00084000000000000003</v>
      </c>
      <c r="R98" s="214">
        <f>Q98*H98</f>
        <v>0.065268000000000007</v>
      </c>
      <c r="S98" s="214">
        <v>0</v>
      </c>
      <c r="T98" s="215">
        <f>S98*H98</f>
        <v>0</v>
      </c>
      <c r="U98" s="39"/>
      <c r="V98" s="39"/>
      <c r="W98" s="39"/>
      <c r="X98" s="39"/>
      <c r="Y98" s="39"/>
      <c r="Z98" s="39"/>
      <c r="AA98" s="39"/>
      <c r="AB98" s="39"/>
      <c r="AC98" s="39"/>
      <c r="AD98" s="39"/>
      <c r="AE98" s="39"/>
      <c r="AR98" s="216" t="s">
        <v>152</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152</v>
      </c>
      <c r="BM98" s="216" t="s">
        <v>1064</v>
      </c>
    </row>
    <row r="99" s="2" customFormat="1">
      <c r="A99" s="39"/>
      <c r="B99" s="40"/>
      <c r="C99" s="41"/>
      <c r="D99" s="218" t="s">
        <v>155</v>
      </c>
      <c r="E99" s="41"/>
      <c r="F99" s="219" t="s">
        <v>1065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1066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4" customFormat="1">
      <c r="A101" s="14"/>
      <c r="B101" s="234"/>
      <c r="C101" s="235"/>
      <c r="D101" s="218" t="s">
        <v>159</v>
      </c>
      <c r="E101" s="236" t="s">
        <v>19</v>
      </c>
      <c r="F101" s="237" t="s">
        <v>1067</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159</v>
      </c>
      <c r="AU101" s="244" t="s">
        <v>153</v>
      </c>
      <c r="AV101" s="14" t="s">
        <v>153</v>
      </c>
      <c r="AW101" s="14" t="s">
        <v>35</v>
      </c>
      <c r="AX101" s="14" t="s">
        <v>81</v>
      </c>
      <c r="AY101" s="244" t="s">
        <v>143</v>
      </c>
    </row>
    <row r="102" s="2" customFormat="1" ht="24.15" customHeight="1">
      <c r="A102" s="39"/>
      <c r="B102" s="40"/>
      <c r="C102" s="205" t="s">
        <v>197</v>
      </c>
      <c r="D102" s="205" t="s">
        <v>147</v>
      </c>
      <c r="E102" s="206" t="s">
        <v>1068</v>
      </c>
      <c r="F102" s="207" t="s">
        <v>1069</v>
      </c>
      <c r="G102" s="208" t="s">
        <v>150</v>
      </c>
      <c r="H102" s="209">
        <v>77.700000000000003</v>
      </c>
      <c r="I102" s="210"/>
      <c r="J102" s="211">
        <f>ROUND(I102*H102,2)</f>
        <v>0</v>
      </c>
      <c r="K102" s="207" t="s">
        <v>151</v>
      </c>
      <c r="L102" s="45"/>
      <c r="M102" s="212" t="s">
        <v>19</v>
      </c>
      <c r="N102" s="213" t="s">
        <v>45</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1070</v>
      </c>
    </row>
    <row r="103" s="2" customFormat="1">
      <c r="A103" s="39"/>
      <c r="B103" s="40"/>
      <c r="C103" s="41"/>
      <c r="D103" s="218" t="s">
        <v>155</v>
      </c>
      <c r="E103" s="41"/>
      <c r="F103" s="219" t="s">
        <v>1071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14" customFormat="1">
      <c r="A104" s="14"/>
      <c r="B104" s="234"/>
      <c r="C104" s="235"/>
      <c r="D104" s="218" t="s">
        <v>159</v>
      </c>
      <c r="E104" s="236" t="s">
        <v>19</v>
      </c>
      <c r="F104" s="237" t="s">
        <v>1067</v>
      </c>
      <c r="G104" s="235"/>
      <c r="H104" s="238">
        <v>77.700000000000003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159</v>
      </c>
      <c r="AU104" s="244" t="s">
        <v>153</v>
      </c>
      <c r="AV104" s="14" t="s">
        <v>153</v>
      </c>
      <c r="AW104" s="14" t="s">
        <v>35</v>
      </c>
      <c r="AX104" s="14" t="s">
        <v>81</v>
      </c>
      <c r="AY104" s="244" t="s">
        <v>143</v>
      </c>
    </row>
    <row r="105" s="2" customFormat="1" ht="24.15" customHeight="1">
      <c r="A105" s="39"/>
      <c r="B105" s="40"/>
      <c r="C105" s="205" t="s">
        <v>185</v>
      </c>
      <c r="D105" s="205" t="s">
        <v>147</v>
      </c>
      <c r="E105" s="206" t="s">
        <v>1072</v>
      </c>
      <c r="F105" s="207" t="s">
        <v>1073</v>
      </c>
      <c r="G105" s="208" t="s">
        <v>1057</v>
      </c>
      <c r="H105" s="209">
        <v>67.340000000000003</v>
      </c>
      <c r="I105" s="210"/>
      <c r="J105" s="211">
        <f>ROUND(I105*H105,2)</f>
        <v>0</v>
      </c>
      <c r="K105" s="207" t="s">
        <v>151</v>
      </c>
      <c r="L105" s="45"/>
      <c r="M105" s="212" t="s">
        <v>19</v>
      </c>
      <c r="N105" s="213" t="s">
        <v>45</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152</v>
      </c>
      <c r="AT105" s="216" t="s">
        <v>147</v>
      </c>
      <c r="AU105" s="216" t="s">
        <v>153</v>
      </c>
      <c r="AY105" s="18" t="s">
        <v>143</v>
      </c>
      <c r="BE105" s="217">
        <f>IF(N105="základní",J105,0)</f>
        <v>0</v>
      </c>
      <c r="BF105" s="217">
        <f>IF(N105="snížená",J105,0)</f>
        <v>0</v>
      </c>
      <c r="BG105" s="217">
        <f>IF(N105="zákl. přenesená",J105,0)</f>
        <v>0</v>
      </c>
      <c r="BH105" s="217">
        <f>IF(N105="sníž. přenesená",J105,0)</f>
        <v>0</v>
      </c>
      <c r="BI105" s="217">
        <f>IF(N105="nulová",J105,0)</f>
        <v>0</v>
      </c>
      <c r="BJ105" s="18" t="s">
        <v>153</v>
      </c>
      <c r="BK105" s="217">
        <f>ROUND(I105*H105,2)</f>
        <v>0</v>
      </c>
      <c r="BL105" s="18" t="s">
        <v>152</v>
      </c>
      <c r="BM105" s="216" t="s">
        <v>1074</v>
      </c>
    </row>
    <row r="106" s="2" customFormat="1">
      <c r="A106" s="39"/>
      <c r="B106" s="40"/>
      <c r="C106" s="41"/>
      <c r="D106" s="218" t="s">
        <v>155</v>
      </c>
      <c r="E106" s="41"/>
      <c r="F106" s="219" t="s">
        <v>1075</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155</v>
      </c>
      <c r="AU106" s="18" t="s">
        <v>153</v>
      </c>
    </row>
    <row r="107" s="2" customFormat="1">
      <c r="A107" s="39"/>
      <c r="B107" s="40"/>
      <c r="C107" s="41"/>
      <c r="D107" s="218" t="s">
        <v>157</v>
      </c>
      <c r="E107" s="41"/>
      <c r="F107" s="223" t="s">
        <v>1076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157</v>
      </c>
      <c r="AU107" s="18" t="s">
        <v>153</v>
      </c>
    </row>
    <row r="108" s="14" customFormat="1">
      <c r="A108" s="14"/>
      <c r="B108" s="234"/>
      <c r="C108" s="235"/>
      <c r="D108" s="218" t="s">
        <v>159</v>
      </c>
      <c r="E108" s="236" t="s">
        <v>19</v>
      </c>
      <c r="F108" s="237" t="s">
        <v>1061</v>
      </c>
      <c r="G108" s="235"/>
      <c r="H108" s="238">
        <v>67.340000000000003</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159</v>
      </c>
      <c r="AU108" s="244" t="s">
        <v>153</v>
      </c>
      <c r="AV108" s="14" t="s">
        <v>153</v>
      </c>
      <c r="AW108" s="14" t="s">
        <v>35</v>
      </c>
      <c r="AX108" s="14" t="s">
        <v>81</v>
      </c>
      <c r="AY108" s="244" t="s">
        <v>143</v>
      </c>
    </row>
    <row r="109" s="2" customFormat="1" ht="24.15" customHeight="1">
      <c r="A109" s="39"/>
      <c r="B109" s="40"/>
      <c r="C109" s="205" t="s">
        <v>405</v>
      </c>
      <c r="D109" s="205" t="s">
        <v>147</v>
      </c>
      <c r="E109" s="206" t="s">
        <v>1077</v>
      </c>
      <c r="F109" s="207" t="s">
        <v>1078</v>
      </c>
      <c r="G109" s="208" t="s">
        <v>150</v>
      </c>
      <c r="H109" s="209">
        <v>170</v>
      </c>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152</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152</v>
      </c>
      <c r="BM109" s="216" t="s">
        <v>1079</v>
      </c>
    </row>
    <row r="110" s="2" customFormat="1">
      <c r="A110" s="39"/>
      <c r="B110" s="40"/>
      <c r="C110" s="41"/>
      <c r="D110" s="218" t="s">
        <v>155</v>
      </c>
      <c r="E110" s="41"/>
      <c r="F110" s="219" t="s">
        <v>1080</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1081</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3" customFormat="1">
      <c r="A112" s="13"/>
      <c r="B112" s="224"/>
      <c r="C112" s="225"/>
      <c r="D112" s="218" t="s">
        <v>159</v>
      </c>
      <c r="E112" s="226" t="s">
        <v>19</v>
      </c>
      <c r="F112" s="227" t="s">
        <v>1082</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159</v>
      </c>
      <c r="AU112" s="233" t="s">
        <v>153</v>
      </c>
      <c r="AV112" s="13" t="s">
        <v>81</v>
      </c>
      <c r="AW112" s="13" t="s">
        <v>35</v>
      </c>
      <c r="AX112" s="13" t="s">
        <v>73</v>
      </c>
      <c r="AY112" s="233" t="s">
        <v>143</v>
      </c>
    </row>
    <row r="113" s="14" customFormat="1">
      <c r="A113" s="14"/>
      <c r="B113" s="234"/>
      <c r="C113" s="235"/>
      <c r="D113" s="218" t="s">
        <v>159</v>
      </c>
      <c r="E113" s="236" t="s">
        <v>19</v>
      </c>
      <c r="F113" s="237" t="s">
        <v>1083</v>
      </c>
      <c r="G113" s="235"/>
      <c r="H113" s="238">
        <v>170</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159</v>
      </c>
      <c r="AU113" s="244" t="s">
        <v>153</v>
      </c>
      <c r="AV113" s="14" t="s">
        <v>153</v>
      </c>
      <c r="AW113" s="14" t="s">
        <v>35</v>
      </c>
      <c r="AX113" s="14" t="s">
        <v>81</v>
      </c>
      <c r="AY113" s="244" t="s">
        <v>143</v>
      </c>
    </row>
    <row r="114" s="2" customFormat="1" ht="24.15" customHeight="1">
      <c r="A114" s="39"/>
      <c r="B114" s="40"/>
      <c r="C114" s="205" t="s">
        <v>410</v>
      </c>
      <c r="D114" s="205" t="s">
        <v>147</v>
      </c>
      <c r="E114" s="206" t="s">
        <v>1084</v>
      </c>
      <c r="F114" s="207" t="s">
        <v>1085</v>
      </c>
      <c r="G114" s="208" t="s">
        <v>150</v>
      </c>
      <c r="H114" s="209">
        <v>170</v>
      </c>
      <c r="I114" s="210"/>
      <c r="J114" s="211">
        <f>ROUND(I114*H114,2)</f>
        <v>0</v>
      </c>
      <c r="K114" s="207" t="s">
        <v>151</v>
      </c>
      <c r="L114" s="45"/>
      <c r="M114" s="212" t="s">
        <v>19</v>
      </c>
      <c r="N114" s="213" t="s">
        <v>45</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152</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152</v>
      </c>
      <c r="BM114" s="216" t="s">
        <v>1086</v>
      </c>
    </row>
    <row r="115" s="2" customFormat="1">
      <c r="A115" s="39"/>
      <c r="B115" s="40"/>
      <c r="C115" s="41"/>
      <c r="D115" s="218" t="s">
        <v>155</v>
      </c>
      <c r="E115" s="41"/>
      <c r="F115" s="219" t="s">
        <v>1087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1088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14.4" customHeight="1">
      <c r="A117" s="39"/>
      <c r="B117" s="40"/>
      <c r="C117" s="256" t="s">
        <v>415</v>
      </c>
      <c r="D117" s="256" t="s">
        <v>191</v>
      </c>
      <c r="E117" s="257" t="s">
        <v>1089</v>
      </c>
      <c r="F117" s="258" t="s">
        <v>1090</v>
      </c>
      <c r="G117" s="259" t="s">
        <v>1091</v>
      </c>
      <c r="H117" s="260">
        <v>2.5499999999999998</v>
      </c>
      <c r="I117" s="261"/>
      <c r="J117" s="262">
        <f>ROUND(I117*H117,2)</f>
        <v>0</v>
      </c>
      <c r="K117" s="258" t="s">
        <v>151</v>
      </c>
      <c r="L117" s="263"/>
      <c r="M117" s="264" t="s">
        <v>19</v>
      </c>
      <c r="N117" s="265" t="s">
        <v>45</v>
      </c>
      <c r="O117" s="85"/>
      <c r="P117" s="214">
        <f>O117*H117</f>
        <v>0</v>
      </c>
      <c r="Q117" s="214">
        <v>0.001</v>
      </c>
      <c r="R117" s="214">
        <f>Q117*H117</f>
        <v>0.0025499999999999997</v>
      </c>
      <c r="S117" s="214">
        <v>0</v>
      </c>
      <c r="T117" s="215">
        <f>S117*H117</f>
        <v>0</v>
      </c>
      <c r="U117" s="39"/>
      <c r="V117" s="39"/>
      <c r="W117" s="39"/>
      <c r="X117" s="39"/>
      <c r="Y117" s="39"/>
      <c r="Z117" s="39"/>
      <c r="AA117" s="39"/>
      <c r="AB117" s="39"/>
      <c r="AC117" s="39"/>
      <c r="AD117" s="39"/>
      <c r="AE117" s="39"/>
      <c r="AR117" s="216" t="s">
        <v>194</v>
      </c>
      <c r="AT117" s="216" t="s">
        <v>191</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152</v>
      </c>
      <c r="BM117" s="216" t="s">
        <v>1092</v>
      </c>
    </row>
    <row r="118" s="2" customFormat="1">
      <c r="A118" s="39"/>
      <c r="B118" s="40"/>
      <c r="C118" s="41"/>
      <c r="D118" s="218" t="s">
        <v>155</v>
      </c>
      <c r="E118" s="41"/>
      <c r="F118" s="219" t="s">
        <v>1090</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14" customFormat="1">
      <c r="A119" s="14"/>
      <c r="B119" s="234"/>
      <c r="C119" s="235"/>
      <c r="D119" s="218" t="s">
        <v>159</v>
      </c>
      <c r="E119" s="235"/>
      <c r="F119" s="237" t="s">
        <v>1093</v>
      </c>
      <c r="G119" s="235"/>
      <c r="H119" s="238">
        <v>2.5499999999999998</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4</v>
      </c>
      <c r="AX119" s="14" t="s">
        <v>81</v>
      </c>
      <c r="AY119" s="244" t="s">
        <v>143</v>
      </c>
    </row>
    <row r="120" s="12" customFormat="1" ht="20.88" customHeight="1">
      <c r="A120" s="12"/>
      <c r="B120" s="189"/>
      <c r="C120" s="190"/>
      <c r="D120" s="191" t="s">
        <v>72</v>
      </c>
      <c r="E120" s="203" t="s">
        <v>284</v>
      </c>
      <c r="F120" s="203" t="s">
        <v>1094</v>
      </c>
      <c r="G120" s="190"/>
      <c r="H120" s="190"/>
      <c r="I120" s="193"/>
      <c r="J120" s="204">
        <f>BK120</f>
        <v>0</v>
      </c>
      <c r="K120" s="190"/>
      <c r="L120" s="195"/>
      <c r="M120" s="196"/>
      <c r="N120" s="197"/>
      <c r="O120" s="197"/>
      <c r="P120" s="198">
        <f>SUM(P121:P124)</f>
        <v>0</v>
      </c>
      <c r="Q120" s="197"/>
      <c r="R120" s="198">
        <f>SUM(R121:R124)</f>
        <v>0</v>
      </c>
      <c r="S120" s="197"/>
      <c r="T120" s="199">
        <f>SUM(T121:T124)</f>
        <v>6.5025000000000004</v>
      </c>
      <c r="U120" s="12"/>
      <c r="V120" s="12"/>
      <c r="W120" s="12"/>
      <c r="X120" s="12"/>
      <c r="Y120" s="12"/>
      <c r="Z120" s="12"/>
      <c r="AA120" s="12"/>
      <c r="AB120" s="12"/>
      <c r="AC120" s="12"/>
      <c r="AD120" s="12"/>
      <c r="AE120" s="12"/>
      <c r="AR120" s="200" t="s">
        <v>81</v>
      </c>
      <c r="AT120" s="201" t="s">
        <v>72</v>
      </c>
      <c r="AU120" s="201" t="s">
        <v>153</v>
      </c>
      <c r="AY120" s="200" t="s">
        <v>143</v>
      </c>
      <c r="BK120" s="202">
        <f>SUM(BK121:BK124)</f>
        <v>0</v>
      </c>
    </row>
    <row r="121" s="2" customFormat="1" ht="24.15" customHeight="1">
      <c r="A121" s="39"/>
      <c r="B121" s="40"/>
      <c r="C121" s="205" t="s">
        <v>81</v>
      </c>
      <c r="D121" s="205" t="s">
        <v>147</v>
      </c>
      <c r="E121" s="206" t="s">
        <v>1095</v>
      </c>
      <c r="F121" s="207" t="s">
        <v>1096</v>
      </c>
      <c r="G121" s="208" t="s">
        <v>150</v>
      </c>
      <c r="H121" s="209">
        <v>25.5</v>
      </c>
      <c r="I121" s="210"/>
      <c r="J121" s="211">
        <f>ROUND(I121*H121,2)</f>
        <v>0</v>
      </c>
      <c r="K121" s="207" t="s">
        <v>151</v>
      </c>
      <c r="L121" s="45"/>
      <c r="M121" s="212" t="s">
        <v>19</v>
      </c>
      <c r="N121" s="213" t="s">
        <v>45</v>
      </c>
      <c r="O121" s="85"/>
      <c r="P121" s="214">
        <f>O121*H121</f>
        <v>0</v>
      </c>
      <c r="Q121" s="214">
        <v>0</v>
      </c>
      <c r="R121" s="214">
        <f>Q121*H121</f>
        <v>0</v>
      </c>
      <c r="S121" s="214">
        <v>0.255</v>
      </c>
      <c r="T121" s="215">
        <f>S121*H121</f>
        <v>6.5025000000000004</v>
      </c>
      <c r="U121" s="39"/>
      <c r="V121" s="39"/>
      <c r="W121" s="39"/>
      <c r="X121" s="39"/>
      <c r="Y121" s="39"/>
      <c r="Z121" s="39"/>
      <c r="AA121" s="39"/>
      <c r="AB121" s="39"/>
      <c r="AC121" s="39"/>
      <c r="AD121" s="39"/>
      <c r="AE121" s="39"/>
      <c r="AR121" s="216" t="s">
        <v>152</v>
      </c>
      <c r="AT121" s="216" t="s">
        <v>147</v>
      </c>
      <c r="AU121" s="216" t="s">
        <v>185</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1097</v>
      </c>
    </row>
    <row r="122" s="2" customFormat="1">
      <c r="A122" s="39"/>
      <c r="B122" s="40"/>
      <c r="C122" s="41"/>
      <c r="D122" s="218" t="s">
        <v>155</v>
      </c>
      <c r="E122" s="41"/>
      <c r="F122" s="219" t="s">
        <v>1098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185</v>
      </c>
    </row>
    <row r="123" s="2" customFormat="1">
      <c r="A123" s="39"/>
      <c r="B123" s="40"/>
      <c r="C123" s="41"/>
      <c r="D123" s="218" t="s">
        <v>157</v>
      </c>
      <c r="E123" s="41"/>
      <c r="F123" s="223" t="s">
        <v>1099</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185</v>
      </c>
    </row>
    <row r="124" s="14" customFormat="1">
      <c r="A124" s="14"/>
      <c r="B124" s="234"/>
      <c r="C124" s="235"/>
      <c r="D124" s="218" t="s">
        <v>159</v>
      </c>
      <c r="E124" s="236" t="s">
        <v>19</v>
      </c>
      <c r="F124" s="237" t="s">
        <v>1100</v>
      </c>
      <c r="G124" s="235"/>
      <c r="H124" s="238">
        <v>25.5</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159</v>
      </c>
      <c r="AU124" s="244" t="s">
        <v>185</v>
      </c>
      <c r="AV124" s="14" t="s">
        <v>153</v>
      </c>
      <c r="AW124" s="14" t="s">
        <v>35</v>
      </c>
      <c r="AX124" s="14" t="s">
        <v>81</v>
      </c>
      <c r="AY124" s="244" t="s">
        <v>143</v>
      </c>
    </row>
    <row r="125" s="12" customFormat="1" ht="22.8" customHeight="1">
      <c r="A125" s="12"/>
      <c r="B125" s="189"/>
      <c r="C125" s="190"/>
      <c r="D125" s="191" t="s">
        <v>72</v>
      </c>
      <c r="E125" s="203" t="s">
        <v>185</v>
      </c>
      <c r="F125" s="203" t="s">
        <v>1101</v>
      </c>
      <c r="G125" s="190"/>
      <c r="H125" s="190"/>
      <c r="I125" s="193"/>
      <c r="J125" s="204">
        <f>BK125</f>
        <v>0</v>
      </c>
      <c r="K125" s="190"/>
      <c r="L125" s="195"/>
      <c r="M125" s="196"/>
      <c r="N125" s="197"/>
      <c r="O125" s="197"/>
      <c r="P125" s="198">
        <f>SUM(P126:P129)</f>
        <v>0</v>
      </c>
      <c r="Q125" s="197"/>
      <c r="R125" s="198">
        <f>SUM(R126:R129)</f>
        <v>0.048298000000000001</v>
      </c>
      <c r="S125" s="197"/>
      <c r="T125" s="199">
        <f>SUM(T126:T129)</f>
        <v>0.002356</v>
      </c>
      <c r="U125" s="12"/>
      <c r="V125" s="12"/>
      <c r="W125" s="12"/>
      <c r="X125" s="12"/>
      <c r="Y125" s="12"/>
      <c r="Z125" s="12"/>
      <c r="AA125" s="12"/>
      <c r="AB125" s="12"/>
      <c r="AC125" s="12"/>
      <c r="AD125" s="12"/>
      <c r="AE125" s="12"/>
      <c r="AR125" s="200" t="s">
        <v>81</v>
      </c>
      <c r="AT125" s="201" t="s">
        <v>72</v>
      </c>
      <c r="AU125" s="201" t="s">
        <v>81</v>
      </c>
      <c r="AY125" s="200" t="s">
        <v>143</v>
      </c>
      <c r="BK125" s="202">
        <f>SUM(BK126:BK129)</f>
        <v>0</v>
      </c>
    </row>
    <row r="126" s="2" customFormat="1" ht="24.15" customHeight="1">
      <c r="A126" s="39"/>
      <c r="B126" s="40"/>
      <c r="C126" s="205" t="s">
        <v>315</v>
      </c>
      <c r="D126" s="205" t="s">
        <v>147</v>
      </c>
      <c r="E126" s="206" t="s">
        <v>1102</v>
      </c>
      <c r="F126" s="207" t="s">
        <v>1103</v>
      </c>
      <c r="G126" s="208" t="s">
        <v>264</v>
      </c>
      <c r="H126" s="209">
        <v>58.899999999999999</v>
      </c>
      <c r="I126" s="210"/>
      <c r="J126" s="211">
        <f>ROUND(I126*H126,2)</f>
        <v>0</v>
      </c>
      <c r="K126" s="207" t="s">
        <v>151</v>
      </c>
      <c r="L126" s="45"/>
      <c r="M126" s="212" t="s">
        <v>19</v>
      </c>
      <c r="N126" s="213" t="s">
        <v>45</v>
      </c>
      <c r="O126" s="85"/>
      <c r="P126" s="214">
        <f>O126*H126</f>
        <v>0</v>
      </c>
      <c r="Q126" s="214">
        <v>0.00081999999999999998</v>
      </c>
      <c r="R126" s="214">
        <f>Q126*H126</f>
        <v>0.048298000000000001</v>
      </c>
      <c r="S126" s="214">
        <v>4.0000000000000003E-05</v>
      </c>
      <c r="T126" s="215">
        <f>S126*H126</f>
        <v>0.002356</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1104</v>
      </c>
    </row>
    <row r="127" s="2" customFormat="1">
      <c r="A127" s="39"/>
      <c r="B127" s="40"/>
      <c r="C127" s="41"/>
      <c r="D127" s="218" t="s">
        <v>155</v>
      </c>
      <c r="E127" s="41"/>
      <c r="F127" s="219" t="s">
        <v>1105</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1106</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4" customFormat="1">
      <c r="A129" s="14"/>
      <c r="B129" s="234"/>
      <c r="C129" s="235"/>
      <c r="D129" s="218" t="s">
        <v>159</v>
      </c>
      <c r="E129" s="236" t="s">
        <v>19</v>
      </c>
      <c r="F129" s="237" t="s">
        <v>1107</v>
      </c>
      <c r="G129" s="235"/>
      <c r="H129" s="238">
        <v>58.899999999999999</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159</v>
      </c>
      <c r="AU129" s="244" t="s">
        <v>153</v>
      </c>
      <c r="AV129" s="14" t="s">
        <v>153</v>
      </c>
      <c r="AW129" s="14" t="s">
        <v>35</v>
      </c>
      <c r="AX129" s="14" t="s">
        <v>81</v>
      </c>
      <c r="AY129" s="244" t="s">
        <v>143</v>
      </c>
    </row>
    <row r="130" s="12" customFormat="1" ht="22.8" customHeight="1">
      <c r="A130" s="12"/>
      <c r="B130" s="189"/>
      <c r="C130" s="190"/>
      <c r="D130" s="191" t="s">
        <v>72</v>
      </c>
      <c r="E130" s="203" t="s">
        <v>197</v>
      </c>
      <c r="F130" s="203" t="s">
        <v>1108</v>
      </c>
      <c r="G130" s="190"/>
      <c r="H130" s="190"/>
      <c r="I130" s="193"/>
      <c r="J130" s="204">
        <f>BK130</f>
        <v>0</v>
      </c>
      <c r="K130" s="190"/>
      <c r="L130" s="195"/>
      <c r="M130" s="196"/>
      <c r="N130" s="197"/>
      <c r="O130" s="197"/>
      <c r="P130" s="198">
        <f>SUM(P131:P137)</f>
        <v>0</v>
      </c>
      <c r="Q130" s="197"/>
      <c r="R130" s="198">
        <f>SUM(R131:R137)</f>
        <v>6.4306859999999997</v>
      </c>
      <c r="S130" s="197"/>
      <c r="T130" s="199">
        <f>SUM(T131:T137)</f>
        <v>0</v>
      </c>
      <c r="U130" s="12"/>
      <c r="V130" s="12"/>
      <c r="W130" s="12"/>
      <c r="X130" s="12"/>
      <c r="Y130" s="12"/>
      <c r="Z130" s="12"/>
      <c r="AA130" s="12"/>
      <c r="AB130" s="12"/>
      <c r="AC130" s="12"/>
      <c r="AD130" s="12"/>
      <c r="AE130" s="12"/>
      <c r="AR130" s="200" t="s">
        <v>81</v>
      </c>
      <c r="AT130" s="201" t="s">
        <v>72</v>
      </c>
      <c r="AU130" s="201" t="s">
        <v>81</v>
      </c>
      <c r="AY130" s="200" t="s">
        <v>143</v>
      </c>
      <c r="BK130" s="202">
        <f>SUM(BK131:BK137)</f>
        <v>0</v>
      </c>
    </row>
    <row r="131" s="2" customFormat="1" ht="24.15" customHeight="1">
      <c r="A131" s="39"/>
      <c r="B131" s="40"/>
      <c r="C131" s="205" t="s">
        <v>284</v>
      </c>
      <c r="D131" s="205" t="s">
        <v>147</v>
      </c>
      <c r="E131" s="206" t="s">
        <v>1109</v>
      </c>
      <c r="F131" s="207" t="s">
        <v>1110</v>
      </c>
      <c r="G131" s="208" t="s">
        <v>150</v>
      </c>
      <c r="H131" s="209">
        <v>24.600000000000001</v>
      </c>
      <c r="I131" s="210"/>
      <c r="J131" s="211">
        <f>ROUND(I131*H131,2)</f>
        <v>0</v>
      </c>
      <c r="K131" s="207" t="s">
        <v>151</v>
      </c>
      <c r="L131" s="45"/>
      <c r="M131" s="212" t="s">
        <v>19</v>
      </c>
      <c r="N131" s="213" t="s">
        <v>45</v>
      </c>
      <c r="O131" s="85"/>
      <c r="P131" s="214">
        <f>O131*H131</f>
        <v>0</v>
      </c>
      <c r="Q131" s="214">
        <v>0.26140999999999998</v>
      </c>
      <c r="R131" s="214">
        <f>Q131*H131</f>
        <v>6.4306859999999997</v>
      </c>
      <c r="S131" s="214">
        <v>0</v>
      </c>
      <c r="T131" s="215">
        <f>S131*H131</f>
        <v>0</v>
      </c>
      <c r="U131" s="39"/>
      <c r="V131" s="39"/>
      <c r="W131" s="39"/>
      <c r="X131" s="39"/>
      <c r="Y131" s="39"/>
      <c r="Z131" s="39"/>
      <c r="AA131" s="39"/>
      <c r="AB131" s="39"/>
      <c r="AC131" s="39"/>
      <c r="AD131" s="39"/>
      <c r="AE131" s="39"/>
      <c r="AR131" s="216" t="s">
        <v>152</v>
      </c>
      <c r="AT131" s="216" t="s">
        <v>147</v>
      </c>
      <c r="AU131" s="216" t="s">
        <v>153</v>
      </c>
      <c r="AY131" s="18" t="s">
        <v>143</v>
      </c>
      <c r="BE131" s="217">
        <f>IF(N131="základní",J131,0)</f>
        <v>0</v>
      </c>
      <c r="BF131" s="217">
        <f>IF(N131="snížená",J131,0)</f>
        <v>0</v>
      </c>
      <c r="BG131" s="217">
        <f>IF(N131="zákl. přenesená",J131,0)</f>
        <v>0</v>
      </c>
      <c r="BH131" s="217">
        <f>IF(N131="sníž. přenesená",J131,0)</f>
        <v>0</v>
      </c>
      <c r="BI131" s="217">
        <f>IF(N131="nulová",J131,0)</f>
        <v>0</v>
      </c>
      <c r="BJ131" s="18" t="s">
        <v>153</v>
      </c>
      <c r="BK131" s="217">
        <f>ROUND(I131*H131,2)</f>
        <v>0</v>
      </c>
      <c r="BL131" s="18" t="s">
        <v>152</v>
      </c>
      <c r="BM131" s="216" t="s">
        <v>1111</v>
      </c>
    </row>
    <row r="132" s="2" customFormat="1">
      <c r="A132" s="39"/>
      <c r="B132" s="40"/>
      <c r="C132" s="41"/>
      <c r="D132" s="218" t="s">
        <v>155</v>
      </c>
      <c r="E132" s="41"/>
      <c r="F132" s="219" t="s">
        <v>1112</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155</v>
      </c>
      <c r="AU132" s="18" t="s">
        <v>153</v>
      </c>
    </row>
    <row r="133" s="14" customFormat="1">
      <c r="A133" s="14"/>
      <c r="B133" s="234"/>
      <c r="C133" s="235"/>
      <c r="D133" s="218" t="s">
        <v>159</v>
      </c>
      <c r="E133" s="236" t="s">
        <v>19</v>
      </c>
      <c r="F133" s="237" t="s">
        <v>1113</v>
      </c>
      <c r="G133" s="235"/>
      <c r="H133" s="238">
        <v>24.600000000000001</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159</v>
      </c>
      <c r="AU133" s="244" t="s">
        <v>153</v>
      </c>
      <c r="AV133" s="14" t="s">
        <v>153</v>
      </c>
      <c r="AW133" s="14" t="s">
        <v>35</v>
      </c>
      <c r="AX133" s="14" t="s">
        <v>81</v>
      </c>
      <c r="AY133" s="244" t="s">
        <v>143</v>
      </c>
    </row>
    <row r="134" s="2" customFormat="1" ht="24.15" customHeight="1">
      <c r="A134" s="39"/>
      <c r="B134" s="40"/>
      <c r="C134" s="205" t="s">
        <v>289</v>
      </c>
      <c r="D134" s="205" t="s">
        <v>147</v>
      </c>
      <c r="E134" s="206" t="s">
        <v>1114</v>
      </c>
      <c r="F134" s="207" t="s">
        <v>1115</v>
      </c>
      <c r="G134" s="208" t="s">
        <v>150</v>
      </c>
      <c r="H134" s="209">
        <v>24.600000000000001</v>
      </c>
      <c r="I134" s="210"/>
      <c r="J134" s="211">
        <f>ROUND(I134*H134,2)</f>
        <v>0</v>
      </c>
      <c r="K134" s="207" t="s">
        <v>151</v>
      </c>
      <c r="L134" s="45"/>
      <c r="M134" s="212" t="s">
        <v>19</v>
      </c>
      <c r="N134" s="213" t="s">
        <v>45</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152</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1116</v>
      </c>
    </row>
    <row r="135" s="2" customFormat="1">
      <c r="A135" s="39"/>
      <c r="B135" s="40"/>
      <c r="C135" s="41"/>
      <c r="D135" s="218" t="s">
        <v>155</v>
      </c>
      <c r="E135" s="41"/>
      <c r="F135" s="219" t="s">
        <v>1117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c r="A136" s="39"/>
      <c r="B136" s="40"/>
      <c r="C136" s="41"/>
      <c r="D136" s="218" t="s">
        <v>157</v>
      </c>
      <c r="E136" s="41"/>
      <c r="F136" s="223" t="s">
        <v>1118</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157</v>
      </c>
      <c r="AU136" s="18" t="s">
        <v>153</v>
      </c>
    </row>
    <row r="137" s="14" customFormat="1">
      <c r="A137" s="14"/>
      <c r="B137" s="234"/>
      <c r="C137" s="235"/>
      <c r="D137" s="218" t="s">
        <v>159</v>
      </c>
      <c r="E137" s="236" t="s">
        <v>19</v>
      </c>
      <c r="F137" s="237" t="s">
        <v>1113</v>
      </c>
      <c r="G137" s="235"/>
      <c r="H137" s="238">
        <v>24.600000000000001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159</v>
      </c>
      <c r="AU137" s="244" t="s">
        <v>153</v>
      </c>
      <c r="AV137" s="14" t="s">
        <v>153</v>
      </c>
      <c r="AW137" s="14" t="s">
        <v>35</v>
      </c>
      <c r="AX137" s="14" t="s">
        <v>81</v>
      </c>
      <c r="AY137" s="244" t="s">
        <v>143</v>
      </c>
    </row>
    <row r="138" s="12" customFormat="1" ht="22.8" customHeight="1">
      <c r="A138" s="12"/>
      <c r="B138" s="189"/>
      <c r="C138" s="190"/>
      <c r="D138" s="191" t="s">
        <v>72</v>
      </c>
      <c r="E138" s="203" t="s">
        <v>144</v>
      </c>
      <c r="F138" s="203" t="s">
        <v>145</v>
      </c>
      <c r="G138" s="190"/>
      <c r="H138" s="190"/>
      <c r="I138" s="193"/>
      <c r="J138" s="204">
        <f>BK138</f>
        <v>0</v>
      </c>
      <c r="K138" s="190"/>
      <c r="L138" s="195"/>
      <c r="M138" s="196"/>
      <c r="N138" s="197"/>
      <c r="O138" s="197"/>
      <c r="P138" s="198">
        <f>SUM(P139:P165)</f>
        <v>0</v>
      </c>
      <c r="Q138" s="197"/>
      <c r="R138" s="198">
        <f>SUM(R139:R165)</f>
        <v>15.659912400000003</v>
      </c>
      <c r="S138" s="197"/>
      <c r="T138" s="199">
        <f>SUM(T139:T165)</f>
        <v>0</v>
      </c>
      <c r="U138" s="12"/>
      <c r="V138" s="12"/>
      <c r="W138" s="12"/>
      <c r="X138" s="12"/>
      <c r="Y138" s="12"/>
      <c r="Z138" s="12"/>
      <c r="AA138" s="12"/>
      <c r="AB138" s="12"/>
      <c r="AC138" s="12"/>
      <c r="AD138" s="12"/>
      <c r="AE138" s="12"/>
      <c r="AR138" s="200" t="s">
        <v>81</v>
      </c>
      <c r="AT138" s="201" t="s">
        <v>72</v>
      </c>
      <c r="AU138" s="201" t="s">
        <v>81</v>
      </c>
      <c r="AY138" s="200" t="s">
        <v>143</v>
      </c>
      <c r="BK138" s="202">
        <f>SUM(BK139:BK165)</f>
        <v>0</v>
      </c>
    </row>
    <row r="139" s="2" customFormat="1" ht="24.15" customHeight="1">
      <c r="A139" s="39"/>
      <c r="B139" s="40"/>
      <c r="C139" s="205" t="s">
        <v>362</v>
      </c>
      <c r="D139" s="205" t="s">
        <v>147</v>
      </c>
      <c r="E139" s="206" t="s">
        <v>1119</v>
      </c>
      <c r="F139" s="207" t="s">
        <v>1120</v>
      </c>
      <c r="G139" s="208" t="s">
        <v>150</v>
      </c>
      <c r="H139" s="209">
        <v>234.08000000000001</v>
      </c>
      <c r="I139" s="210"/>
      <c r="J139" s="211">
        <f>ROUND(I139*H139,2)</f>
        <v>0</v>
      </c>
      <c r="K139" s="207" t="s">
        <v>151</v>
      </c>
      <c r="L139" s="45"/>
      <c r="M139" s="212" t="s">
        <v>19</v>
      </c>
      <c r="N139" s="213" t="s">
        <v>45</v>
      </c>
      <c r="O139" s="85"/>
      <c r="P139" s="214">
        <f>O139*H139</f>
        <v>0</v>
      </c>
      <c r="Q139" s="214">
        <v>0.028400000000000002</v>
      </c>
      <c r="R139" s="214">
        <f>Q139*H139</f>
        <v>6.6478720000000004</v>
      </c>
      <c r="S139" s="214">
        <v>0</v>
      </c>
      <c r="T139" s="215">
        <f>S139*H139</f>
        <v>0</v>
      </c>
      <c r="U139" s="39"/>
      <c r="V139" s="39"/>
      <c r="W139" s="39"/>
      <c r="X139" s="39"/>
      <c r="Y139" s="39"/>
      <c r="Z139" s="39"/>
      <c r="AA139" s="39"/>
      <c r="AB139" s="39"/>
      <c r="AC139" s="39"/>
      <c r="AD139" s="39"/>
      <c r="AE139" s="39"/>
      <c r="AR139" s="216" t="s">
        <v>152</v>
      </c>
      <c r="AT139" s="216" t="s">
        <v>147</v>
      </c>
      <c r="AU139" s="216" t="s">
        <v>153</v>
      </c>
      <c r="AY139" s="18" t="s">
        <v>143</v>
      </c>
      <c r="BE139" s="217">
        <f>IF(N139="základní",J139,0)</f>
        <v>0</v>
      </c>
      <c r="BF139" s="217">
        <f>IF(N139="snížená",J139,0)</f>
        <v>0</v>
      </c>
      <c r="BG139" s="217">
        <f>IF(N139="zákl. přenesená",J139,0)</f>
        <v>0</v>
      </c>
      <c r="BH139" s="217">
        <f>IF(N139="sníž. přenesená",J139,0)</f>
        <v>0</v>
      </c>
      <c r="BI139" s="217">
        <f>IF(N139="nulová",J139,0)</f>
        <v>0</v>
      </c>
      <c r="BJ139" s="18" t="s">
        <v>153</v>
      </c>
      <c r="BK139" s="217">
        <f>ROUND(I139*H139,2)</f>
        <v>0</v>
      </c>
      <c r="BL139" s="18" t="s">
        <v>152</v>
      </c>
      <c r="BM139" s="216" t="s">
        <v>1121</v>
      </c>
    </row>
    <row r="140" s="2" customFormat="1">
      <c r="A140" s="39"/>
      <c r="B140" s="40"/>
      <c r="C140" s="41"/>
      <c r="D140" s="218" t="s">
        <v>155</v>
      </c>
      <c r="E140" s="41"/>
      <c r="F140" s="219" t="s">
        <v>1122</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155</v>
      </c>
      <c r="AU140" s="18" t="s">
        <v>153</v>
      </c>
    </row>
    <row r="141" s="2" customFormat="1">
      <c r="A141" s="39"/>
      <c r="B141" s="40"/>
      <c r="C141" s="41"/>
      <c r="D141" s="218" t="s">
        <v>157</v>
      </c>
      <c r="E141" s="41"/>
      <c r="F141" s="223" t="s">
        <v>1123</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157</v>
      </c>
      <c r="AU141" s="18" t="s">
        <v>153</v>
      </c>
    </row>
    <row r="142" s="13" customFormat="1">
      <c r="A142" s="13"/>
      <c r="B142" s="224"/>
      <c r="C142" s="225"/>
      <c r="D142" s="218" t="s">
        <v>159</v>
      </c>
      <c r="E142" s="226" t="s">
        <v>19</v>
      </c>
      <c r="F142" s="227" t="s">
        <v>1124</v>
      </c>
      <c r="G142" s="225"/>
      <c r="H142" s="226" t="s">
        <v>19</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159</v>
      </c>
      <c r="AU142" s="233" t="s">
        <v>153</v>
      </c>
      <c r="AV142" s="13" t="s">
        <v>81</v>
      </c>
      <c r="AW142" s="13" t="s">
        <v>35</v>
      </c>
      <c r="AX142" s="13" t="s">
        <v>73</v>
      </c>
      <c r="AY142" s="233" t="s">
        <v>143</v>
      </c>
    </row>
    <row r="143" s="14" customFormat="1">
      <c r="A143" s="14"/>
      <c r="B143" s="234"/>
      <c r="C143" s="235"/>
      <c r="D143" s="218" t="s">
        <v>159</v>
      </c>
      <c r="E143" s="236" t="s">
        <v>19</v>
      </c>
      <c r="F143" s="237" t="s">
        <v>1125</v>
      </c>
      <c r="G143" s="235"/>
      <c r="H143" s="238">
        <v>234.08000000000001</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159</v>
      </c>
      <c r="AU143" s="244" t="s">
        <v>153</v>
      </c>
      <c r="AV143" s="14" t="s">
        <v>153</v>
      </c>
      <c r="AW143" s="14" t="s">
        <v>35</v>
      </c>
      <c r="AX143" s="14" t="s">
        <v>81</v>
      </c>
      <c r="AY143" s="244" t="s">
        <v>143</v>
      </c>
    </row>
    <row r="144" s="2" customFormat="1" ht="24.15" customHeight="1">
      <c r="A144" s="39"/>
      <c r="B144" s="40"/>
      <c r="C144" s="205" t="s">
        <v>342</v>
      </c>
      <c r="D144" s="205" t="s">
        <v>147</v>
      </c>
      <c r="E144" s="206" t="s">
        <v>1126</v>
      </c>
      <c r="F144" s="207" t="s">
        <v>1127</v>
      </c>
      <c r="G144" s="208" t="s">
        <v>150</v>
      </c>
      <c r="H144" s="209">
        <v>167.86000000000001</v>
      </c>
      <c r="I144" s="210"/>
      <c r="J144" s="211">
        <f>ROUND(I144*H144,2)</f>
        <v>0</v>
      </c>
      <c r="K144" s="207" t="s">
        <v>151</v>
      </c>
      <c r="L144" s="45"/>
      <c r="M144" s="212" t="s">
        <v>19</v>
      </c>
      <c r="N144" s="213" t="s">
        <v>45</v>
      </c>
      <c r="O144" s="85"/>
      <c r="P144" s="214">
        <f>O144*H144</f>
        <v>0</v>
      </c>
      <c r="Q144" s="214">
        <v>0.042500000000000003</v>
      </c>
      <c r="R144" s="214">
        <f>Q144*H144</f>
        <v>7.1340500000000011</v>
      </c>
      <c r="S144" s="214">
        <v>0</v>
      </c>
      <c r="T144" s="215">
        <f>S144*H144</f>
        <v>0</v>
      </c>
      <c r="U144" s="39"/>
      <c r="V144" s="39"/>
      <c r="W144" s="39"/>
      <c r="X144" s="39"/>
      <c r="Y144" s="39"/>
      <c r="Z144" s="39"/>
      <c r="AA144" s="39"/>
      <c r="AB144" s="39"/>
      <c r="AC144" s="39"/>
      <c r="AD144" s="39"/>
      <c r="AE144" s="39"/>
      <c r="AR144" s="216" t="s">
        <v>152</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152</v>
      </c>
      <c r="BM144" s="216" t="s">
        <v>1128</v>
      </c>
    </row>
    <row r="145" s="2" customFormat="1">
      <c r="A145" s="39"/>
      <c r="B145" s="40"/>
      <c r="C145" s="41"/>
      <c r="D145" s="218" t="s">
        <v>155</v>
      </c>
      <c r="E145" s="41"/>
      <c r="F145" s="219" t="s">
        <v>1129</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1130</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3" customFormat="1">
      <c r="A147" s="13"/>
      <c r="B147" s="224"/>
      <c r="C147" s="225"/>
      <c r="D147" s="218" t="s">
        <v>159</v>
      </c>
      <c r="E147" s="226" t="s">
        <v>19</v>
      </c>
      <c r="F147" s="227" t="s">
        <v>1131</v>
      </c>
      <c r="G147" s="225"/>
      <c r="H147" s="226" t="s">
        <v>19</v>
      </c>
      <c r="I147" s="228"/>
      <c r="J147" s="225"/>
      <c r="K147" s="225"/>
      <c r="L147" s="229"/>
      <c r="M147" s="230"/>
      <c r="N147" s="231"/>
      <c r="O147" s="231"/>
      <c r="P147" s="231"/>
      <c r="Q147" s="231"/>
      <c r="R147" s="231"/>
      <c r="S147" s="231"/>
      <c r="T147" s="232"/>
      <c r="U147" s="13"/>
      <c r="V147" s="13"/>
      <c r="W147" s="13"/>
      <c r="X147" s="13"/>
      <c r="Y147" s="13"/>
      <c r="Z147" s="13"/>
      <c r="AA147" s="13"/>
      <c r="AB147" s="13"/>
      <c r="AC147" s="13"/>
      <c r="AD147" s="13"/>
      <c r="AE147" s="13"/>
      <c r="AT147" s="233" t="s">
        <v>159</v>
      </c>
      <c r="AU147" s="233" t="s">
        <v>153</v>
      </c>
      <c r="AV147" s="13" t="s">
        <v>81</v>
      </c>
      <c r="AW147" s="13" t="s">
        <v>35</v>
      </c>
      <c r="AX147" s="13" t="s">
        <v>73</v>
      </c>
      <c r="AY147" s="233" t="s">
        <v>143</v>
      </c>
    </row>
    <row r="148" s="14" customFormat="1">
      <c r="A148" s="14"/>
      <c r="B148" s="234"/>
      <c r="C148" s="235"/>
      <c r="D148" s="218" t="s">
        <v>159</v>
      </c>
      <c r="E148" s="236" t="s">
        <v>19</v>
      </c>
      <c r="F148" s="237" t="s">
        <v>1132</v>
      </c>
      <c r="G148" s="235"/>
      <c r="H148" s="238">
        <v>167.86000000000001</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159</v>
      </c>
      <c r="AU148" s="244" t="s">
        <v>153</v>
      </c>
      <c r="AV148" s="14" t="s">
        <v>153</v>
      </c>
      <c r="AW148" s="14" t="s">
        <v>35</v>
      </c>
      <c r="AX148" s="14" t="s">
        <v>81</v>
      </c>
      <c r="AY148" s="244" t="s">
        <v>143</v>
      </c>
    </row>
    <row r="149" s="2" customFormat="1" ht="24.15" customHeight="1">
      <c r="A149" s="39"/>
      <c r="B149" s="40"/>
      <c r="C149" s="205" t="s">
        <v>352</v>
      </c>
      <c r="D149" s="205" t="s">
        <v>147</v>
      </c>
      <c r="E149" s="206" t="s">
        <v>202</v>
      </c>
      <c r="F149" s="207" t="s">
        <v>203</v>
      </c>
      <c r="G149" s="208" t="s">
        <v>150</v>
      </c>
      <c r="H149" s="209">
        <v>79.040000000000006</v>
      </c>
      <c r="I149" s="210"/>
      <c r="J149" s="211">
        <f>ROUND(I149*H149,2)</f>
        <v>0</v>
      </c>
      <c r="K149" s="207" t="s">
        <v>151</v>
      </c>
      <c r="L149" s="45"/>
      <c r="M149" s="212" t="s">
        <v>19</v>
      </c>
      <c r="N149" s="213" t="s">
        <v>45</v>
      </c>
      <c r="O149" s="85"/>
      <c r="P149" s="214">
        <f>O149*H149</f>
        <v>0</v>
      </c>
      <c r="Q149" s="214">
        <v>0.00025999999999999998</v>
      </c>
      <c r="R149" s="214">
        <f>Q149*H149</f>
        <v>0.0205504</v>
      </c>
      <c r="S149" s="214">
        <v>0</v>
      </c>
      <c r="T149" s="215">
        <f>S149*H149</f>
        <v>0</v>
      </c>
      <c r="U149" s="39"/>
      <c r="V149" s="39"/>
      <c r="W149" s="39"/>
      <c r="X149" s="39"/>
      <c r="Y149" s="39"/>
      <c r="Z149" s="39"/>
      <c r="AA149" s="39"/>
      <c r="AB149" s="39"/>
      <c r="AC149" s="39"/>
      <c r="AD149" s="39"/>
      <c r="AE149" s="39"/>
      <c r="AR149" s="216" t="s">
        <v>152</v>
      </c>
      <c r="AT149" s="216" t="s">
        <v>147</v>
      </c>
      <c r="AU149" s="216" t="s">
        <v>153</v>
      </c>
      <c r="AY149" s="18" t="s">
        <v>143</v>
      </c>
      <c r="BE149" s="217">
        <f>IF(N149="základní",J149,0)</f>
        <v>0</v>
      </c>
      <c r="BF149" s="217">
        <f>IF(N149="snížená",J149,0)</f>
        <v>0</v>
      </c>
      <c r="BG149" s="217">
        <f>IF(N149="zákl. přenesená",J149,0)</f>
        <v>0</v>
      </c>
      <c r="BH149" s="217">
        <f>IF(N149="sníž. přenesená",J149,0)</f>
        <v>0</v>
      </c>
      <c r="BI149" s="217">
        <f>IF(N149="nulová",J149,0)</f>
        <v>0</v>
      </c>
      <c r="BJ149" s="18" t="s">
        <v>153</v>
      </c>
      <c r="BK149" s="217">
        <f>ROUND(I149*H149,2)</f>
        <v>0</v>
      </c>
      <c r="BL149" s="18" t="s">
        <v>152</v>
      </c>
      <c r="BM149" s="216" t="s">
        <v>1133</v>
      </c>
    </row>
    <row r="150" s="2" customFormat="1">
      <c r="A150" s="39"/>
      <c r="B150" s="40"/>
      <c r="C150" s="41"/>
      <c r="D150" s="218" t="s">
        <v>155</v>
      </c>
      <c r="E150" s="41"/>
      <c r="F150" s="219" t="s">
        <v>205</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155</v>
      </c>
      <c r="AU150" s="18" t="s">
        <v>153</v>
      </c>
    </row>
    <row r="151" s="2" customFormat="1" ht="24.15" customHeight="1">
      <c r="A151" s="39"/>
      <c r="B151" s="40"/>
      <c r="C151" s="205" t="s">
        <v>326</v>
      </c>
      <c r="D151" s="205" t="s">
        <v>147</v>
      </c>
      <c r="E151" s="206" t="s">
        <v>1134</v>
      </c>
      <c r="F151" s="207" t="s">
        <v>1135</v>
      </c>
      <c r="G151" s="208" t="s">
        <v>150</v>
      </c>
      <c r="H151" s="209">
        <v>79.040000000000006</v>
      </c>
      <c r="I151" s="210"/>
      <c r="J151" s="211">
        <f>ROUND(I151*H151,2)</f>
        <v>0</v>
      </c>
      <c r="K151" s="207" t="s">
        <v>151</v>
      </c>
      <c r="L151" s="45"/>
      <c r="M151" s="212" t="s">
        <v>19</v>
      </c>
      <c r="N151" s="213" t="s">
        <v>45</v>
      </c>
      <c r="O151" s="85"/>
      <c r="P151" s="214">
        <f>O151*H151</f>
        <v>0</v>
      </c>
      <c r="Q151" s="214">
        <v>0.017999999999999999</v>
      </c>
      <c r="R151" s="214">
        <f>Q151*H151</f>
        <v>1.42272</v>
      </c>
      <c r="S151" s="214">
        <v>0</v>
      </c>
      <c r="T151" s="215">
        <f>S151*H151</f>
        <v>0</v>
      </c>
      <c r="U151" s="39"/>
      <c r="V151" s="39"/>
      <c r="W151" s="39"/>
      <c r="X151" s="39"/>
      <c r="Y151" s="39"/>
      <c r="Z151" s="39"/>
      <c r="AA151" s="39"/>
      <c r="AB151" s="39"/>
      <c r="AC151" s="39"/>
      <c r="AD151" s="39"/>
      <c r="AE151" s="39"/>
      <c r="AR151" s="216" t="s">
        <v>152</v>
      </c>
      <c r="AT151" s="216" t="s">
        <v>147</v>
      </c>
      <c r="AU151" s="216" t="s">
        <v>153</v>
      </c>
      <c r="AY151" s="18" t="s">
        <v>143</v>
      </c>
      <c r="BE151" s="217">
        <f>IF(N151="základní",J151,0)</f>
        <v>0</v>
      </c>
      <c r="BF151" s="217">
        <f>IF(N151="snížená",J151,0)</f>
        <v>0</v>
      </c>
      <c r="BG151" s="217">
        <f>IF(N151="zákl. přenesená",J151,0)</f>
        <v>0</v>
      </c>
      <c r="BH151" s="217">
        <f>IF(N151="sníž. přenesená",J151,0)</f>
        <v>0</v>
      </c>
      <c r="BI151" s="217">
        <f>IF(N151="nulová",J151,0)</f>
        <v>0</v>
      </c>
      <c r="BJ151" s="18" t="s">
        <v>153</v>
      </c>
      <c r="BK151" s="217">
        <f>ROUND(I151*H151,2)</f>
        <v>0</v>
      </c>
      <c r="BL151" s="18" t="s">
        <v>152</v>
      </c>
      <c r="BM151" s="216" t="s">
        <v>1136</v>
      </c>
    </row>
    <row r="152" s="2" customFormat="1">
      <c r="A152" s="39"/>
      <c r="B152" s="40"/>
      <c r="C152" s="41"/>
      <c r="D152" s="218" t="s">
        <v>155</v>
      </c>
      <c r="E152" s="41"/>
      <c r="F152" s="219" t="s">
        <v>1137</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155</v>
      </c>
      <c r="AU152" s="18" t="s">
        <v>153</v>
      </c>
    </row>
    <row r="153" s="2" customFormat="1">
      <c r="A153" s="39"/>
      <c r="B153" s="40"/>
      <c r="C153" s="41"/>
      <c r="D153" s="218" t="s">
        <v>157</v>
      </c>
      <c r="E153" s="41"/>
      <c r="F153" s="223" t="s">
        <v>1138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157</v>
      </c>
      <c r="AU153" s="18" t="s">
        <v>153</v>
      </c>
    </row>
    <row r="154" s="14" customFormat="1">
      <c r="A154" s="14"/>
      <c r="B154" s="234"/>
      <c r="C154" s="235"/>
      <c r="D154" s="218" t="s">
        <v>159</v>
      </c>
      <c r="E154" s="236" t="s">
        <v>19</v>
      </c>
      <c r="F154" s="237" t="s">
        <v>1139</v>
      </c>
      <c r="G154" s="235"/>
      <c r="H154" s="238">
        <v>79.040000000000006</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81</v>
      </c>
      <c r="AY154" s="244" t="s">
        <v>143</v>
      </c>
    </row>
    <row r="155" s="2" customFormat="1" ht="24.15" customHeight="1">
      <c r="A155" s="39"/>
      <c r="B155" s="40"/>
      <c r="C155" s="205" t="s">
        <v>347</v>
      </c>
      <c r="D155" s="205" t="s">
        <v>147</v>
      </c>
      <c r="E155" s="206" t="s">
        <v>1140</v>
      </c>
      <c r="F155" s="207" t="s">
        <v>1141</v>
      </c>
      <c r="G155" s="208" t="s">
        <v>150</v>
      </c>
      <c r="H155" s="209">
        <v>79.040000000000006</v>
      </c>
      <c r="I155" s="210"/>
      <c r="J155" s="211">
        <f>ROUND(I155*H155,2)</f>
        <v>0</v>
      </c>
      <c r="K155" s="207" t="s">
        <v>151</v>
      </c>
      <c r="L155" s="45"/>
      <c r="M155" s="212" t="s">
        <v>19</v>
      </c>
      <c r="N155" s="213" t="s">
        <v>45</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152</v>
      </c>
      <c r="AT155" s="216" t="s">
        <v>147</v>
      </c>
      <c r="AU155" s="216" t="s">
        <v>153</v>
      </c>
      <c r="AY155" s="18" t="s">
        <v>143</v>
      </c>
      <c r="BE155" s="217">
        <f>IF(N155="základní",J155,0)</f>
        <v>0</v>
      </c>
      <c r="BF155" s="217">
        <f>IF(N155="snížená",J155,0)</f>
        <v>0</v>
      </c>
      <c r="BG155" s="217">
        <f>IF(N155="zákl. přenesená",J155,0)</f>
        <v>0</v>
      </c>
      <c r="BH155" s="217">
        <f>IF(N155="sníž. přenesená",J155,0)</f>
        <v>0</v>
      </c>
      <c r="BI155" s="217">
        <f>IF(N155="nulová",J155,0)</f>
        <v>0</v>
      </c>
      <c r="BJ155" s="18" t="s">
        <v>153</v>
      </c>
      <c r="BK155" s="217">
        <f>ROUND(I155*H155,2)</f>
        <v>0</v>
      </c>
      <c r="BL155" s="18" t="s">
        <v>152</v>
      </c>
      <c r="BM155" s="216" t="s">
        <v>1142</v>
      </c>
    </row>
    <row r="156" s="2" customFormat="1">
      <c r="A156" s="39"/>
      <c r="B156" s="40"/>
      <c r="C156" s="41"/>
      <c r="D156" s="218" t="s">
        <v>155</v>
      </c>
      <c r="E156" s="41"/>
      <c r="F156" s="219" t="s">
        <v>1143</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155</v>
      </c>
      <c r="AU156" s="18" t="s">
        <v>153</v>
      </c>
    </row>
    <row r="157" s="2" customFormat="1">
      <c r="A157" s="39"/>
      <c r="B157" s="40"/>
      <c r="C157" s="41"/>
      <c r="D157" s="218" t="s">
        <v>157</v>
      </c>
      <c r="E157" s="41"/>
      <c r="F157" s="223" t="s">
        <v>1144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157</v>
      </c>
      <c r="AU157" s="18" t="s">
        <v>153</v>
      </c>
    </row>
    <row r="158" s="14" customFormat="1">
      <c r="A158" s="14"/>
      <c r="B158" s="234"/>
      <c r="C158" s="235"/>
      <c r="D158" s="218" t="s">
        <v>159</v>
      </c>
      <c r="E158" s="236" t="s">
        <v>19</v>
      </c>
      <c r="F158" s="237" t="s">
        <v>1139</v>
      </c>
      <c r="G158" s="235"/>
      <c r="H158" s="238">
        <v>79.040000000000006</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1145</v>
      </c>
      <c r="F159" s="207" t="s">
        <v>1146</v>
      </c>
      <c r="G159" s="208" t="s">
        <v>150</v>
      </c>
      <c r="H159" s="209">
        <v>79.040000000000006</v>
      </c>
      <c r="I159" s="210"/>
      <c r="J159" s="211">
        <f>ROUND(I159*H159,2)</f>
        <v>0</v>
      </c>
      <c r="K159" s="207" t="s">
        <v>151</v>
      </c>
      <c r="L159" s="45"/>
      <c r="M159" s="212" t="s">
        <v>19</v>
      </c>
      <c r="N159" s="213" t="s">
        <v>45</v>
      </c>
      <c r="O159" s="85"/>
      <c r="P159" s="214">
        <f>O159*H159</f>
        <v>0</v>
      </c>
      <c r="Q159" s="214">
        <v>0.0054999999999999997</v>
      </c>
      <c r="R159" s="214">
        <f>Q159*H159</f>
        <v>0.43472</v>
      </c>
      <c r="S159" s="214">
        <v>0</v>
      </c>
      <c r="T159" s="215">
        <f>S159*H159</f>
        <v>0</v>
      </c>
      <c r="U159" s="39"/>
      <c r="V159" s="39"/>
      <c r="W159" s="39"/>
      <c r="X159" s="39"/>
      <c r="Y159" s="39"/>
      <c r="Z159" s="39"/>
      <c r="AA159" s="39"/>
      <c r="AB159" s="39"/>
      <c r="AC159" s="39"/>
      <c r="AD159" s="39"/>
      <c r="AE159" s="39"/>
      <c r="AR159" s="216" t="s">
        <v>152</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152</v>
      </c>
      <c r="BM159" s="216" t="s">
        <v>1147</v>
      </c>
    </row>
    <row r="160" s="2" customFormat="1">
      <c r="A160" s="39"/>
      <c r="B160" s="40"/>
      <c r="C160" s="41"/>
      <c r="D160" s="218" t="s">
        <v>155</v>
      </c>
      <c r="E160" s="41"/>
      <c r="F160" s="219" t="s">
        <v>1148</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c r="A161" s="39"/>
      <c r="B161" s="40"/>
      <c r="C161" s="41"/>
      <c r="D161" s="218" t="s">
        <v>157</v>
      </c>
      <c r="E161" s="41"/>
      <c r="F161" s="223" t="s">
        <v>1149</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157</v>
      </c>
      <c r="AU161" s="18" t="s">
        <v>153</v>
      </c>
    </row>
    <row r="162" s="14" customFormat="1">
      <c r="A162" s="14"/>
      <c r="B162" s="234"/>
      <c r="C162" s="235"/>
      <c r="D162" s="218" t="s">
        <v>159</v>
      </c>
      <c r="E162" s="236" t="s">
        <v>19</v>
      </c>
      <c r="F162" s="237" t="s">
        <v>1139</v>
      </c>
      <c r="G162" s="235"/>
      <c r="H162" s="238">
        <v>79.040000000000006</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81</v>
      </c>
      <c r="AY162" s="244" t="s">
        <v>143</v>
      </c>
    </row>
    <row r="163" s="2" customFormat="1" ht="14.4" customHeight="1">
      <c r="A163" s="39"/>
      <c r="B163" s="40"/>
      <c r="C163" s="205" t="s">
        <v>320</v>
      </c>
      <c r="D163" s="205" t="s">
        <v>147</v>
      </c>
      <c r="E163" s="206" t="s">
        <v>440</v>
      </c>
      <c r="F163" s="207" t="s">
        <v>441</v>
      </c>
      <c r="G163" s="208" t="s">
        <v>150</v>
      </c>
      <c r="H163" s="209">
        <v>79.040000000000006</v>
      </c>
      <c r="I163" s="210"/>
      <c r="J163" s="211">
        <f>ROUND(I163*H163,2)</f>
        <v>0</v>
      </c>
      <c r="K163" s="207" t="s">
        <v>151</v>
      </c>
      <c r="L163" s="45"/>
      <c r="M163" s="212" t="s">
        <v>19</v>
      </c>
      <c r="N163" s="213" t="s">
        <v>45</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152</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152</v>
      </c>
      <c r="BM163" s="216" t="s">
        <v>1150</v>
      </c>
    </row>
    <row r="164" s="2" customFormat="1">
      <c r="A164" s="39"/>
      <c r="B164" s="40"/>
      <c r="C164" s="41"/>
      <c r="D164" s="218" t="s">
        <v>155</v>
      </c>
      <c r="E164" s="41"/>
      <c r="F164" s="219" t="s">
        <v>443</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14" customFormat="1">
      <c r="A165" s="14"/>
      <c r="B165" s="234"/>
      <c r="C165" s="235"/>
      <c r="D165" s="218" t="s">
        <v>159</v>
      </c>
      <c r="E165" s="236" t="s">
        <v>19</v>
      </c>
      <c r="F165" s="237" t="s">
        <v>1139</v>
      </c>
      <c r="G165" s="235"/>
      <c r="H165" s="238">
        <v>79.040000000000006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159</v>
      </c>
      <c r="AU165" s="244" t="s">
        <v>153</v>
      </c>
      <c r="AV165" s="14" t="s">
        <v>153</v>
      </c>
      <c r="AW165" s="14" t="s">
        <v>35</v>
      </c>
      <c r="AX165" s="14" t="s">
        <v>81</v>
      </c>
      <c r="AY165" s="244" t="s">
        <v>143</v>
      </c>
    </row>
    <row r="166" s="12" customFormat="1" ht="22.8" customHeight="1">
      <c r="A166" s="12"/>
      <c r="B166" s="189"/>
      <c r="C166" s="190"/>
      <c r="D166" s="191" t="s">
        <v>72</v>
      </c>
      <c r="E166" s="203" t="s">
        <v>253</v>
      </c>
      <c r="F166" s="203" t="s">
        <v>506</v>
      </c>
      <c r="G166" s="190"/>
      <c r="H166" s="190"/>
      <c r="I166" s="193"/>
      <c r="J166" s="204">
        <f>BK166</f>
        <v>0</v>
      </c>
      <c r="K166" s="190"/>
      <c r="L166" s="195"/>
      <c r="M166" s="196"/>
      <c r="N166" s="197"/>
      <c r="O166" s="197"/>
      <c r="P166" s="198">
        <f>SUM(P167:P180)</f>
        <v>0</v>
      </c>
      <c r="Q166" s="197"/>
      <c r="R166" s="198">
        <f>SUM(R167:R180)</f>
        <v>0.0064800000000000005</v>
      </c>
      <c r="S166" s="197"/>
      <c r="T166" s="199">
        <f>SUM(T167:T180)</f>
        <v>7.7215600000000002</v>
      </c>
      <c r="U166" s="12"/>
      <c r="V166" s="12"/>
      <c r="W166" s="12"/>
      <c r="X166" s="12"/>
      <c r="Y166" s="12"/>
      <c r="Z166" s="12"/>
      <c r="AA166" s="12"/>
      <c r="AB166" s="12"/>
      <c r="AC166" s="12"/>
      <c r="AD166" s="12"/>
      <c r="AE166" s="12"/>
      <c r="AR166" s="200" t="s">
        <v>81</v>
      </c>
      <c r="AT166" s="201" t="s">
        <v>72</v>
      </c>
      <c r="AU166" s="201" t="s">
        <v>81</v>
      </c>
      <c r="AY166" s="200" t="s">
        <v>143</v>
      </c>
      <c r="BK166" s="202">
        <f>SUM(BK167:BK180)</f>
        <v>0</v>
      </c>
    </row>
    <row r="167" s="2" customFormat="1" ht="24.15" customHeight="1">
      <c r="A167" s="39"/>
      <c r="B167" s="40"/>
      <c r="C167" s="205" t="s">
        <v>400</v>
      </c>
      <c r="D167" s="205" t="s">
        <v>147</v>
      </c>
      <c r="E167" s="206" t="s">
        <v>508</v>
      </c>
      <c r="F167" s="207" t="s">
        <v>509</v>
      </c>
      <c r="G167" s="208" t="s">
        <v>150</v>
      </c>
      <c r="H167" s="209">
        <v>162</v>
      </c>
      <c r="I167" s="210"/>
      <c r="J167" s="211">
        <f>ROUND(I167*H167,2)</f>
        <v>0</v>
      </c>
      <c r="K167" s="207" t="s">
        <v>151</v>
      </c>
      <c r="L167" s="45"/>
      <c r="M167" s="212" t="s">
        <v>19</v>
      </c>
      <c r="N167" s="213" t="s">
        <v>45</v>
      </c>
      <c r="O167" s="85"/>
      <c r="P167" s="214">
        <f>O167*H167</f>
        <v>0</v>
      </c>
      <c r="Q167" s="214">
        <v>4.0000000000000003E-05</v>
      </c>
      <c r="R167" s="214">
        <f>Q167*H167</f>
        <v>0.0064800000000000005</v>
      </c>
      <c r="S167" s="214">
        <v>0</v>
      </c>
      <c r="T167" s="215">
        <f>S167*H167</f>
        <v>0</v>
      </c>
      <c r="U167" s="39"/>
      <c r="V167" s="39"/>
      <c r="W167" s="39"/>
      <c r="X167" s="39"/>
      <c r="Y167" s="39"/>
      <c r="Z167" s="39"/>
      <c r="AA167" s="39"/>
      <c r="AB167" s="39"/>
      <c r="AC167" s="39"/>
      <c r="AD167" s="39"/>
      <c r="AE167" s="39"/>
      <c r="AR167" s="216" t="s">
        <v>152</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152</v>
      </c>
      <c r="BM167" s="216" t="s">
        <v>1151</v>
      </c>
    </row>
    <row r="168" s="2" customFormat="1">
      <c r="A168" s="39"/>
      <c r="B168" s="40"/>
      <c r="C168" s="41"/>
      <c r="D168" s="218" t="s">
        <v>155</v>
      </c>
      <c r="E168" s="41"/>
      <c r="F168" s="219" t="s">
        <v>511</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c r="A169" s="39"/>
      <c r="B169" s="40"/>
      <c r="C169" s="41"/>
      <c r="D169" s="218" t="s">
        <v>157</v>
      </c>
      <c r="E169" s="41"/>
      <c r="F169" s="223" t="s">
        <v>512</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157</v>
      </c>
      <c r="AU169" s="18" t="s">
        <v>153</v>
      </c>
    </row>
    <row r="170" s="13" customFormat="1">
      <c r="A170" s="13"/>
      <c r="B170" s="224"/>
      <c r="C170" s="225"/>
      <c r="D170" s="218" t="s">
        <v>159</v>
      </c>
      <c r="E170" s="226" t="s">
        <v>19</v>
      </c>
      <c r="F170" s="227" t="s">
        <v>1152</v>
      </c>
      <c r="G170" s="225"/>
      <c r="H170" s="226" t="s">
        <v>19</v>
      </c>
      <c r="I170" s="228"/>
      <c r="J170" s="225"/>
      <c r="K170" s="225"/>
      <c r="L170" s="229"/>
      <c r="M170" s="230"/>
      <c r="N170" s="231"/>
      <c r="O170" s="231"/>
      <c r="P170" s="231"/>
      <c r="Q170" s="231"/>
      <c r="R170" s="231"/>
      <c r="S170" s="231"/>
      <c r="T170" s="232"/>
      <c r="U170" s="13"/>
      <c r="V170" s="13"/>
      <c r="W170" s="13"/>
      <c r="X170" s="13"/>
      <c r="Y170" s="13"/>
      <c r="Z170" s="13"/>
      <c r="AA170" s="13"/>
      <c r="AB170" s="13"/>
      <c r="AC170" s="13"/>
      <c r="AD170" s="13"/>
      <c r="AE170" s="13"/>
      <c r="AT170" s="233" t="s">
        <v>159</v>
      </c>
      <c r="AU170" s="233" t="s">
        <v>153</v>
      </c>
      <c r="AV170" s="13" t="s">
        <v>81</v>
      </c>
      <c r="AW170" s="13" t="s">
        <v>35</v>
      </c>
      <c r="AX170" s="13" t="s">
        <v>73</v>
      </c>
      <c r="AY170" s="233" t="s">
        <v>143</v>
      </c>
    </row>
    <row r="171" s="14" customFormat="1">
      <c r="A171" s="14"/>
      <c r="B171" s="234"/>
      <c r="C171" s="235"/>
      <c r="D171" s="218" t="s">
        <v>159</v>
      </c>
      <c r="E171" s="236" t="s">
        <v>19</v>
      </c>
      <c r="F171" s="237" t="s">
        <v>1153</v>
      </c>
      <c r="G171" s="235"/>
      <c r="H171" s="238">
        <v>162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81</v>
      </c>
      <c r="AY171" s="244" t="s">
        <v>143</v>
      </c>
    </row>
    <row r="172" s="2" customFormat="1" ht="24.15" customHeight="1">
      <c r="A172" s="39"/>
      <c r="B172" s="40"/>
      <c r="C172" s="205" t="s">
        <v>299</v>
      </c>
      <c r="D172" s="205" t="s">
        <v>147</v>
      </c>
      <c r="E172" s="206" t="s">
        <v>1154</v>
      </c>
      <c r="F172" s="207" t="s">
        <v>1155</v>
      </c>
      <c r="G172" s="208" t="s">
        <v>150</v>
      </c>
      <c r="H172" s="209">
        <v>167.86000000000001</v>
      </c>
      <c r="I172" s="210"/>
      <c r="J172" s="211">
        <f>ROUND(I172*H172,2)</f>
        <v>0</v>
      </c>
      <c r="K172" s="207" t="s">
        <v>151</v>
      </c>
      <c r="L172" s="45"/>
      <c r="M172" s="212" t="s">
        <v>19</v>
      </c>
      <c r="N172" s="213" t="s">
        <v>45</v>
      </c>
      <c r="O172" s="85"/>
      <c r="P172" s="214">
        <f>O172*H172</f>
        <v>0</v>
      </c>
      <c r="Q172" s="214">
        <v>0</v>
      </c>
      <c r="R172" s="214">
        <f>Q172*H172</f>
        <v>0</v>
      </c>
      <c r="S172" s="214">
        <v>0.045999999999999999</v>
      </c>
      <c r="T172" s="215">
        <f>S172*H172</f>
        <v>7.7215600000000002</v>
      </c>
      <c r="U172" s="39"/>
      <c r="V172" s="39"/>
      <c r="W172" s="39"/>
      <c r="X172" s="39"/>
      <c r="Y172" s="39"/>
      <c r="Z172" s="39"/>
      <c r="AA172" s="39"/>
      <c r="AB172" s="39"/>
      <c r="AC172" s="39"/>
      <c r="AD172" s="39"/>
      <c r="AE172" s="39"/>
      <c r="AR172" s="216" t="s">
        <v>152</v>
      </c>
      <c r="AT172" s="216" t="s">
        <v>147</v>
      </c>
      <c r="AU172" s="216" t="s">
        <v>153</v>
      </c>
      <c r="AY172" s="18" t="s">
        <v>143</v>
      </c>
      <c r="BE172" s="217">
        <f>IF(N172="základní",J172,0)</f>
        <v>0</v>
      </c>
      <c r="BF172" s="217">
        <f>IF(N172="snížená",J172,0)</f>
        <v>0</v>
      </c>
      <c r="BG172" s="217">
        <f>IF(N172="zákl. přenesená",J172,0)</f>
        <v>0</v>
      </c>
      <c r="BH172" s="217">
        <f>IF(N172="sníž. přenesená",J172,0)</f>
        <v>0</v>
      </c>
      <c r="BI172" s="217">
        <f>IF(N172="nulová",J172,0)</f>
        <v>0</v>
      </c>
      <c r="BJ172" s="18" t="s">
        <v>153</v>
      </c>
      <c r="BK172" s="217">
        <f>ROUND(I172*H172,2)</f>
        <v>0</v>
      </c>
      <c r="BL172" s="18" t="s">
        <v>152</v>
      </c>
      <c r="BM172" s="216" t="s">
        <v>1156</v>
      </c>
    </row>
    <row r="173" s="2" customFormat="1">
      <c r="A173" s="39"/>
      <c r="B173" s="40"/>
      <c r="C173" s="41"/>
      <c r="D173" s="218" t="s">
        <v>155</v>
      </c>
      <c r="E173" s="41"/>
      <c r="F173" s="219" t="s">
        <v>1157</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155</v>
      </c>
      <c r="AU173" s="18" t="s">
        <v>153</v>
      </c>
    </row>
    <row r="174" s="2" customFormat="1">
      <c r="A174" s="39"/>
      <c r="B174" s="40"/>
      <c r="C174" s="41"/>
      <c r="D174" s="218" t="s">
        <v>157</v>
      </c>
      <c r="E174" s="41"/>
      <c r="F174" s="223" t="s">
        <v>1158</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157</v>
      </c>
      <c r="AU174" s="18" t="s">
        <v>153</v>
      </c>
    </row>
    <row r="175" s="13" customFormat="1">
      <c r="A175" s="13"/>
      <c r="B175" s="224"/>
      <c r="C175" s="225"/>
      <c r="D175" s="218" t="s">
        <v>159</v>
      </c>
      <c r="E175" s="226" t="s">
        <v>19</v>
      </c>
      <c r="F175" s="227" t="s">
        <v>1159</v>
      </c>
      <c r="G175" s="225"/>
      <c r="H175" s="226" t="s">
        <v>19</v>
      </c>
      <c r="I175" s="228"/>
      <c r="J175" s="225"/>
      <c r="K175" s="225"/>
      <c r="L175" s="229"/>
      <c r="M175" s="230"/>
      <c r="N175" s="231"/>
      <c r="O175" s="231"/>
      <c r="P175" s="231"/>
      <c r="Q175" s="231"/>
      <c r="R175" s="231"/>
      <c r="S175" s="231"/>
      <c r="T175" s="232"/>
      <c r="U175" s="13"/>
      <c r="V175" s="13"/>
      <c r="W175" s="13"/>
      <c r="X175" s="13"/>
      <c r="Y175" s="13"/>
      <c r="Z175" s="13"/>
      <c r="AA175" s="13"/>
      <c r="AB175" s="13"/>
      <c r="AC175" s="13"/>
      <c r="AD175" s="13"/>
      <c r="AE175" s="13"/>
      <c r="AT175" s="233" t="s">
        <v>159</v>
      </c>
      <c r="AU175" s="233" t="s">
        <v>153</v>
      </c>
      <c r="AV175" s="13" t="s">
        <v>81</v>
      </c>
      <c r="AW175" s="13" t="s">
        <v>35</v>
      </c>
      <c r="AX175" s="13" t="s">
        <v>73</v>
      </c>
      <c r="AY175" s="233" t="s">
        <v>143</v>
      </c>
    </row>
    <row r="176" s="14" customFormat="1">
      <c r="A176" s="14"/>
      <c r="B176" s="234"/>
      <c r="C176" s="235"/>
      <c r="D176" s="218" t="s">
        <v>159</v>
      </c>
      <c r="E176" s="236" t="s">
        <v>19</v>
      </c>
      <c r="F176" s="237" t="s">
        <v>1132</v>
      </c>
      <c r="G176" s="235"/>
      <c r="H176" s="238">
        <v>167.86000000000001</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159</v>
      </c>
      <c r="AU176" s="244" t="s">
        <v>153</v>
      </c>
      <c r="AV176" s="14" t="s">
        <v>153</v>
      </c>
      <c r="AW176" s="14" t="s">
        <v>35</v>
      </c>
      <c r="AX176" s="14" t="s">
        <v>81</v>
      </c>
      <c r="AY176" s="244" t="s">
        <v>143</v>
      </c>
    </row>
    <row r="177" s="2" customFormat="1" ht="24.15" customHeight="1">
      <c r="A177" s="39"/>
      <c r="B177" s="40"/>
      <c r="C177" s="205" t="s">
        <v>7</v>
      </c>
      <c r="D177" s="205" t="s">
        <v>147</v>
      </c>
      <c r="E177" s="206" t="s">
        <v>1160</v>
      </c>
      <c r="F177" s="207" t="s">
        <v>1161</v>
      </c>
      <c r="G177" s="208" t="s">
        <v>150</v>
      </c>
      <c r="H177" s="209">
        <v>79.040000000000006</v>
      </c>
      <c r="I177" s="210"/>
      <c r="J177" s="211">
        <f>ROUND(I177*H177,2)</f>
        <v>0</v>
      </c>
      <c r="K177" s="207" t="s">
        <v>151</v>
      </c>
      <c r="L177" s="45"/>
      <c r="M177" s="212" t="s">
        <v>19</v>
      </c>
      <c r="N177" s="213" t="s">
        <v>45</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152</v>
      </c>
      <c r="AT177" s="216" t="s">
        <v>147</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152</v>
      </c>
      <c r="BM177" s="216" t="s">
        <v>1162</v>
      </c>
    </row>
    <row r="178" s="2" customFormat="1">
      <c r="A178" s="39"/>
      <c r="B178" s="40"/>
      <c r="C178" s="41"/>
      <c r="D178" s="218" t="s">
        <v>155</v>
      </c>
      <c r="E178" s="41"/>
      <c r="F178" s="219" t="s">
        <v>1163</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c r="A179" s="39"/>
      <c r="B179" s="40"/>
      <c r="C179" s="41"/>
      <c r="D179" s="218" t="s">
        <v>157</v>
      </c>
      <c r="E179" s="41"/>
      <c r="F179" s="223" t="s">
        <v>1164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157</v>
      </c>
      <c r="AU179" s="18" t="s">
        <v>153</v>
      </c>
    </row>
    <row r="180" s="14" customFormat="1">
      <c r="A180" s="14"/>
      <c r="B180" s="234"/>
      <c r="C180" s="235"/>
      <c r="D180" s="218" t="s">
        <v>159</v>
      </c>
      <c r="E180" s="236" t="s">
        <v>19</v>
      </c>
      <c r="F180" s="237" t="s">
        <v>1139</v>
      </c>
      <c r="G180" s="235"/>
      <c r="H180" s="238">
        <v>79.040000000000006</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81</v>
      </c>
      <c r="AY180" s="244" t="s">
        <v>143</v>
      </c>
    </row>
    <row r="181" s="12" customFormat="1" ht="22.8" customHeight="1">
      <c r="A181" s="12"/>
      <c r="B181" s="189"/>
      <c r="C181" s="190"/>
      <c r="D181" s="191" t="s">
        <v>72</v>
      </c>
      <c r="E181" s="203" t="s">
        <v>576</v>
      </c>
      <c r="F181" s="203" t="s">
        <v>577</v>
      </c>
      <c r="G181" s="190"/>
      <c r="H181" s="190"/>
      <c r="I181" s="193"/>
      <c r="J181" s="204">
        <f>BK181</f>
        <v>0</v>
      </c>
      <c r="K181" s="190"/>
      <c r="L181" s="195"/>
      <c r="M181" s="196"/>
      <c r="N181" s="197"/>
      <c r="O181" s="197"/>
      <c r="P181" s="198">
        <f>SUM(P182:P194)</f>
        <v>0</v>
      </c>
      <c r="Q181" s="197"/>
      <c r="R181" s="198">
        <f>SUM(R182:R194)</f>
        <v>0</v>
      </c>
      <c r="S181" s="197"/>
      <c r="T181" s="199">
        <f>SUM(T182:T194)</f>
        <v>0</v>
      </c>
      <c r="U181" s="12"/>
      <c r="V181" s="12"/>
      <c r="W181" s="12"/>
      <c r="X181" s="12"/>
      <c r="Y181" s="12"/>
      <c r="Z181" s="12"/>
      <c r="AA181" s="12"/>
      <c r="AB181" s="12"/>
      <c r="AC181" s="12"/>
      <c r="AD181" s="12"/>
      <c r="AE181" s="12"/>
      <c r="AR181" s="200" t="s">
        <v>81</v>
      </c>
      <c r="AT181" s="201" t="s">
        <v>72</v>
      </c>
      <c r="AU181" s="201" t="s">
        <v>81</v>
      </c>
      <c r="AY181" s="200" t="s">
        <v>143</v>
      </c>
      <c r="BK181" s="202">
        <f>SUM(BK182:BK194)</f>
        <v>0</v>
      </c>
    </row>
    <row r="182" s="2" customFormat="1" ht="24.15" customHeight="1">
      <c r="A182" s="39"/>
      <c r="B182" s="40"/>
      <c r="C182" s="205" t="s">
        <v>294</v>
      </c>
      <c r="D182" s="205" t="s">
        <v>147</v>
      </c>
      <c r="E182" s="206" t="s">
        <v>1165</v>
      </c>
      <c r="F182" s="207" t="s">
        <v>1166</v>
      </c>
      <c r="G182" s="208" t="s">
        <v>580</v>
      </c>
      <c r="H182" s="209">
        <v>14.226000000000001</v>
      </c>
      <c r="I182" s="210"/>
      <c r="J182" s="211">
        <f>ROUND(I182*H182,2)</f>
        <v>0</v>
      </c>
      <c r="K182" s="207" t="s">
        <v>151</v>
      </c>
      <c r="L182" s="45"/>
      <c r="M182" s="212" t="s">
        <v>19</v>
      </c>
      <c r="N182" s="213" t="s">
        <v>45</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152</v>
      </c>
      <c r="AT182" s="216" t="s">
        <v>147</v>
      </c>
      <c r="AU182" s="216" t="s">
        <v>153</v>
      </c>
      <c r="AY182" s="18" t="s">
        <v>143</v>
      </c>
      <c r="BE182" s="217">
        <f>IF(N182="základní",J182,0)</f>
        <v>0</v>
      </c>
      <c r="BF182" s="217">
        <f>IF(N182="snížená",J182,0)</f>
        <v>0</v>
      </c>
      <c r="BG182" s="217">
        <f>IF(N182="zákl. přenesená",J182,0)</f>
        <v>0</v>
      </c>
      <c r="BH182" s="217">
        <f>IF(N182="sníž. přenesená",J182,0)</f>
        <v>0</v>
      </c>
      <c r="BI182" s="217">
        <f>IF(N182="nulová",J182,0)</f>
        <v>0</v>
      </c>
      <c r="BJ182" s="18" t="s">
        <v>153</v>
      </c>
      <c r="BK182" s="217">
        <f>ROUND(I182*H182,2)</f>
        <v>0</v>
      </c>
      <c r="BL182" s="18" t="s">
        <v>152</v>
      </c>
      <c r="BM182" s="216" t="s">
        <v>1167</v>
      </c>
    </row>
    <row r="183" s="2" customFormat="1">
      <c r="A183" s="39"/>
      <c r="B183" s="40"/>
      <c r="C183" s="41"/>
      <c r="D183" s="218" t="s">
        <v>155</v>
      </c>
      <c r="E183" s="41"/>
      <c r="F183" s="219" t="s">
        <v>1168</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155</v>
      </c>
      <c r="AU183" s="18" t="s">
        <v>153</v>
      </c>
    </row>
    <row r="184" s="2" customFormat="1">
      <c r="A184" s="39"/>
      <c r="B184" s="40"/>
      <c r="C184" s="41"/>
      <c r="D184" s="218" t="s">
        <v>157</v>
      </c>
      <c r="E184" s="41"/>
      <c r="F184" s="223" t="s">
        <v>583</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157</v>
      </c>
      <c r="AU184" s="18" t="s">
        <v>153</v>
      </c>
    </row>
    <row r="185" s="2" customFormat="1" ht="24.15" customHeight="1">
      <c r="A185" s="39"/>
      <c r="B185" s="40"/>
      <c r="C185" s="205" t="s">
        <v>242</v>
      </c>
      <c r="D185" s="205" t="s">
        <v>147</v>
      </c>
      <c r="E185" s="206" t="s">
        <v>585</v>
      </c>
      <c r="F185" s="207" t="s">
        <v>586</v>
      </c>
      <c r="G185" s="208" t="s">
        <v>580</v>
      </c>
      <c r="H185" s="209">
        <v>14.226000000000001</v>
      </c>
      <c r="I185" s="210"/>
      <c r="J185" s="211">
        <f>ROUND(I185*H185,2)</f>
        <v>0</v>
      </c>
      <c r="K185" s="207" t="s">
        <v>151</v>
      </c>
      <c r="L185" s="45"/>
      <c r="M185" s="212" t="s">
        <v>19</v>
      </c>
      <c r="N185" s="213" t="s">
        <v>45</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152</v>
      </c>
      <c r="AT185" s="216" t="s">
        <v>147</v>
      </c>
      <c r="AU185" s="216" t="s">
        <v>153</v>
      </c>
      <c r="AY185" s="18" t="s">
        <v>143</v>
      </c>
      <c r="BE185" s="217">
        <f>IF(N185="základní",J185,0)</f>
        <v>0</v>
      </c>
      <c r="BF185" s="217">
        <f>IF(N185="snížená",J185,0)</f>
        <v>0</v>
      </c>
      <c r="BG185" s="217">
        <f>IF(N185="zákl. přenesená",J185,0)</f>
        <v>0</v>
      </c>
      <c r="BH185" s="217">
        <f>IF(N185="sníž. přenesená",J185,0)</f>
        <v>0</v>
      </c>
      <c r="BI185" s="217">
        <f>IF(N185="nulová",J185,0)</f>
        <v>0</v>
      </c>
      <c r="BJ185" s="18" t="s">
        <v>153</v>
      </c>
      <c r="BK185" s="217">
        <f>ROUND(I185*H185,2)</f>
        <v>0</v>
      </c>
      <c r="BL185" s="18" t="s">
        <v>152</v>
      </c>
      <c r="BM185" s="216" t="s">
        <v>1169</v>
      </c>
    </row>
    <row r="186" s="2" customFormat="1">
      <c r="A186" s="39"/>
      <c r="B186" s="40"/>
      <c r="C186" s="41"/>
      <c r="D186" s="218" t="s">
        <v>155</v>
      </c>
      <c r="E186" s="41"/>
      <c r="F186" s="219" t="s">
        <v>588</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155</v>
      </c>
      <c r="AU186" s="18" t="s">
        <v>153</v>
      </c>
    </row>
    <row r="187" s="2" customFormat="1">
      <c r="A187" s="39"/>
      <c r="B187" s="40"/>
      <c r="C187" s="41"/>
      <c r="D187" s="218" t="s">
        <v>157</v>
      </c>
      <c r="E187" s="41"/>
      <c r="F187" s="223" t="s">
        <v>589</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157</v>
      </c>
      <c r="AU187" s="18" t="s">
        <v>153</v>
      </c>
    </row>
    <row r="188" s="2" customFormat="1" ht="24.15" customHeight="1">
      <c r="A188" s="39"/>
      <c r="B188" s="40"/>
      <c r="C188" s="205" t="s">
        <v>194</v>
      </c>
      <c r="D188" s="205" t="s">
        <v>147</v>
      </c>
      <c r="E188" s="206" t="s">
        <v>590</v>
      </c>
      <c r="F188" s="207" t="s">
        <v>591</v>
      </c>
      <c r="G188" s="208" t="s">
        <v>580</v>
      </c>
      <c r="H188" s="209">
        <v>199.16399999999999</v>
      </c>
      <c r="I188" s="210"/>
      <c r="J188" s="211">
        <f>ROUND(I188*H188,2)</f>
        <v>0</v>
      </c>
      <c r="K188" s="207" t="s">
        <v>151</v>
      </c>
      <c r="L188" s="45"/>
      <c r="M188" s="212" t="s">
        <v>19</v>
      </c>
      <c r="N188" s="213" t="s">
        <v>45</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152</v>
      </c>
      <c r="AT188" s="216" t="s">
        <v>147</v>
      </c>
      <c r="AU188" s="216" t="s">
        <v>153</v>
      </c>
      <c r="AY188" s="18" t="s">
        <v>143</v>
      </c>
      <c r="BE188" s="217">
        <f>IF(N188="základní",J188,0)</f>
        <v>0</v>
      </c>
      <c r="BF188" s="217">
        <f>IF(N188="snížená",J188,0)</f>
        <v>0</v>
      </c>
      <c r="BG188" s="217">
        <f>IF(N188="zákl. přenesená",J188,0)</f>
        <v>0</v>
      </c>
      <c r="BH188" s="217">
        <f>IF(N188="sníž. přenesená",J188,0)</f>
        <v>0</v>
      </c>
      <c r="BI188" s="217">
        <f>IF(N188="nulová",J188,0)</f>
        <v>0</v>
      </c>
      <c r="BJ188" s="18" t="s">
        <v>153</v>
      </c>
      <c r="BK188" s="217">
        <f>ROUND(I188*H188,2)</f>
        <v>0</v>
      </c>
      <c r="BL188" s="18" t="s">
        <v>152</v>
      </c>
      <c r="BM188" s="216" t="s">
        <v>1170</v>
      </c>
    </row>
    <row r="189" s="2" customFormat="1">
      <c r="A189" s="39"/>
      <c r="B189" s="40"/>
      <c r="C189" s="41"/>
      <c r="D189" s="218" t="s">
        <v>155</v>
      </c>
      <c r="E189" s="41"/>
      <c r="F189" s="219" t="s">
        <v>593</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155</v>
      </c>
      <c r="AU189" s="18" t="s">
        <v>153</v>
      </c>
    </row>
    <row r="190" s="2" customFormat="1">
      <c r="A190" s="39"/>
      <c r="B190" s="40"/>
      <c r="C190" s="41"/>
      <c r="D190" s="218" t="s">
        <v>157</v>
      </c>
      <c r="E190" s="41"/>
      <c r="F190" s="223" t="s">
        <v>589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157</v>
      </c>
      <c r="AU190" s="18" t="s">
        <v>153</v>
      </c>
    </row>
    <row r="191" s="14" customFormat="1">
      <c r="A191" s="14"/>
      <c r="B191" s="234"/>
      <c r="C191" s="235"/>
      <c r="D191" s="218" t="s">
        <v>159</v>
      </c>
      <c r="E191" s="235"/>
      <c r="F191" s="237" t="s">
        <v>1171</v>
      </c>
      <c r="G191" s="235"/>
      <c r="H191" s="238">
        <v>199.16399999999999</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4</v>
      </c>
      <c r="AX191" s="14" t="s">
        <v>81</v>
      </c>
      <c r="AY191" s="244" t="s">
        <v>143</v>
      </c>
    </row>
    <row r="192" s="2" customFormat="1" ht="24.15" customHeight="1">
      <c r="A192" s="39"/>
      <c r="B192" s="40"/>
      <c r="C192" s="205" t="s">
        <v>253</v>
      </c>
      <c r="D192" s="205" t="s">
        <v>147</v>
      </c>
      <c r="E192" s="206" t="s">
        <v>596</v>
      </c>
      <c r="F192" s="207" t="s">
        <v>597</v>
      </c>
      <c r="G192" s="208" t="s">
        <v>580</v>
      </c>
      <c r="H192" s="209">
        <v>6.5030000000000001</v>
      </c>
      <c r="I192" s="210"/>
      <c r="J192" s="211">
        <f>ROUND(I192*H192,2)</f>
        <v>0</v>
      </c>
      <c r="K192" s="207" t="s">
        <v>151</v>
      </c>
      <c r="L192" s="45"/>
      <c r="M192" s="212" t="s">
        <v>19</v>
      </c>
      <c r="N192" s="213" t="s">
        <v>45</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152</v>
      </c>
      <c r="AT192" s="216" t="s">
        <v>147</v>
      </c>
      <c r="AU192" s="216" t="s">
        <v>153</v>
      </c>
      <c r="AY192" s="18" t="s">
        <v>143</v>
      </c>
      <c r="BE192" s="217">
        <f>IF(N192="základní",J192,0)</f>
        <v>0</v>
      </c>
      <c r="BF192" s="217">
        <f>IF(N192="snížená",J192,0)</f>
        <v>0</v>
      </c>
      <c r="BG192" s="217">
        <f>IF(N192="zákl. přenesená",J192,0)</f>
        <v>0</v>
      </c>
      <c r="BH192" s="217">
        <f>IF(N192="sníž. přenesená",J192,0)</f>
        <v>0</v>
      </c>
      <c r="BI192" s="217">
        <f>IF(N192="nulová",J192,0)</f>
        <v>0</v>
      </c>
      <c r="BJ192" s="18" t="s">
        <v>153</v>
      </c>
      <c r="BK192" s="217">
        <f>ROUND(I192*H192,2)</f>
        <v>0</v>
      </c>
      <c r="BL192" s="18" t="s">
        <v>152</v>
      </c>
      <c r="BM192" s="216" t="s">
        <v>1172</v>
      </c>
    </row>
    <row r="193" s="2" customFormat="1">
      <c r="A193" s="39"/>
      <c r="B193" s="40"/>
      <c r="C193" s="41"/>
      <c r="D193" s="218" t="s">
        <v>155</v>
      </c>
      <c r="E193" s="41"/>
      <c r="F193" s="219" t="s">
        <v>599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155</v>
      </c>
      <c r="AU193" s="18" t="s">
        <v>153</v>
      </c>
    </row>
    <row r="194" s="2" customFormat="1">
      <c r="A194" s="39"/>
      <c r="B194" s="40"/>
      <c r="C194" s="41"/>
      <c r="D194" s="218" t="s">
        <v>157</v>
      </c>
      <c r="E194" s="41"/>
      <c r="F194" s="223" t="s">
        <v>600</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157</v>
      </c>
      <c r="AU194" s="18" t="s">
        <v>153</v>
      </c>
    </row>
    <row r="195" s="12" customFormat="1" ht="22.8" customHeight="1">
      <c r="A195" s="12"/>
      <c r="B195" s="189"/>
      <c r="C195" s="190"/>
      <c r="D195" s="191" t="s">
        <v>72</v>
      </c>
      <c r="E195" s="203" t="s">
        <v>601</v>
      </c>
      <c r="F195" s="203" t="s">
        <v>602</v>
      </c>
      <c r="G195" s="190"/>
      <c r="H195" s="190"/>
      <c r="I195" s="193"/>
      <c r="J195" s="204">
        <f>BK195</f>
        <v>0</v>
      </c>
      <c r="K195" s="190"/>
      <c r="L195" s="195"/>
      <c r="M195" s="196"/>
      <c r="N195" s="197"/>
      <c r="O195" s="197"/>
      <c r="P195" s="198">
        <f>SUM(P196:P198)</f>
        <v>0</v>
      </c>
      <c r="Q195" s="197"/>
      <c r="R195" s="198">
        <f>SUM(R196:R198)</f>
        <v>0</v>
      </c>
      <c r="S195" s="197"/>
      <c r="T195" s="199">
        <f>SUM(T196:T198)</f>
        <v>0</v>
      </c>
      <c r="U195" s="12"/>
      <c r="V195" s="12"/>
      <c r="W195" s="12"/>
      <c r="X195" s="12"/>
      <c r="Y195" s="12"/>
      <c r="Z195" s="12"/>
      <c r="AA195" s="12"/>
      <c r="AB195" s="12"/>
      <c r="AC195" s="12"/>
      <c r="AD195" s="12"/>
      <c r="AE195" s="12"/>
      <c r="AR195" s="200" t="s">
        <v>81</v>
      </c>
      <c r="AT195" s="201" t="s">
        <v>72</v>
      </c>
      <c r="AU195" s="201" t="s">
        <v>81</v>
      </c>
      <c r="AY195" s="200" t="s">
        <v>143</v>
      </c>
      <c r="BK195" s="202">
        <f>SUM(BK196:BK198)</f>
        <v>0</v>
      </c>
    </row>
    <row r="196" s="2" customFormat="1" ht="14.4" customHeight="1">
      <c r="A196" s="39"/>
      <c r="B196" s="40"/>
      <c r="C196" s="205" t="s">
        <v>357</v>
      </c>
      <c r="D196" s="205" t="s">
        <v>147</v>
      </c>
      <c r="E196" s="206" t="s">
        <v>604</v>
      </c>
      <c r="F196" s="207" t="s">
        <v>605</v>
      </c>
      <c r="G196" s="208" t="s">
        <v>580</v>
      </c>
      <c r="H196" s="209">
        <v>22.213000000000001</v>
      </c>
      <c r="I196" s="210"/>
      <c r="J196" s="211">
        <f>ROUND(I196*H196,2)</f>
        <v>0</v>
      </c>
      <c r="K196" s="207" t="s">
        <v>151</v>
      </c>
      <c r="L196" s="45"/>
      <c r="M196" s="212" t="s">
        <v>19</v>
      </c>
      <c r="N196" s="213" t="s">
        <v>45</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152</v>
      </c>
      <c r="AT196" s="216" t="s">
        <v>147</v>
      </c>
      <c r="AU196" s="216" t="s">
        <v>153</v>
      </c>
      <c r="AY196" s="18" t="s">
        <v>143</v>
      </c>
      <c r="BE196" s="217">
        <f>IF(N196="základní",J196,0)</f>
        <v>0</v>
      </c>
      <c r="BF196" s="217">
        <f>IF(N196="snížená",J196,0)</f>
        <v>0</v>
      </c>
      <c r="BG196" s="217">
        <f>IF(N196="zákl. přenesená",J196,0)</f>
        <v>0</v>
      </c>
      <c r="BH196" s="217">
        <f>IF(N196="sníž. přenesená",J196,0)</f>
        <v>0</v>
      </c>
      <c r="BI196" s="217">
        <f>IF(N196="nulová",J196,0)</f>
        <v>0</v>
      </c>
      <c r="BJ196" s="18" t="s">
        <v>153</v>
      </c>
      <c r="BK196" s="217">
        <f>ROUND(I196*H196,2)</f>
        <v>0</v>
      </c>
      <c r="BL196" s="18" t="s">
        <v>152</v>
      </c>
      <c r="BM196" s="216" t="s">
        <v>1173</v>
      </c>
    </row>
    <row r="197" s="2" customFormat="1">
      <c r="A197" s="39"/>
      <c r="B197" s="40"/>
      <c r="C197" s="41"/>
      <c r="D197" s="218" t="s">
        <v>155</v>
      </c>
      <c r="E197" s="41"/>
      <c r="F197" s="219" t="s">
        <v>607</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155</v>
      </c>
      <c r="AU197" s="18" t="s">
        <v>153</v>
      </c>
    </row>
    <row r="198" s="2" customFormat="1">
      <c r="A198" s="39"/>
      <c r="B198" s="40"/>
      <c r="C198" s="41"/>
      <c r="D198" s="218" t="s">
        <v>157</v>
      </c>
      <c r="E198" s="41"/>
      <c r="F198" s="223" t="s">
        <v>608</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157</v>
      </c>
      <c r="AU198" s="18" t="s">
        <v>153</v>
      </c>
    </row>
    <row r="199" s="12" customFormat="1" ht="25.92" customHeight="1">
      <c r="A199" s="12"/>
      <c r="B199" s="189"/>
      <c r="C199" s="190"/>
      <c r="D199" s="191" t="s">
        <v>72</v>
      </c>
      <c r="E199" s="192" t="s">
        <v>609</v>
      </c>
      <c r="F199" s="192" t="s">
        <v>610</v>
      </c>
      <c r="G199" s="190"/>
      <c r="H199" s="190"/>
      <c r="I199" s="193"/>
      <c r="J199" s="194">
        <f>BK199</f>
        <v>0</v>
      </c>
      <c r="K199" s="190"/>
      <c r="L199" s="195"/>
      <c r="M199" s="196"/>
      <c r="N199" s="197"/>
      <c r="O199" s="197"/>
      <c r="P199" s="198">
        <f>P200+P210</f>
        <v>0</v>
      </c>
      <c r="Q199" s="197"/>
      <c r="R199" s="198">
        <f>R200+R210</f>
        <v>0.23074960000000003</v>
      </c>
      <c r="S199" s="197"/>
      <c r="T199" s="199">
        <f>T200+T210</f>
        <v>0</v>
      </c>
      <c r="U199" s="12"/>
      <c r="V199" s="12"/>
      <c r="W199" s="12"/>
      <c r="X199" s="12"/>
      <c r="Y199" s="12"/>
      <c r="Z199" s="12"/>
      <c r="AA199" s="12"/>
      <c r="AB199" s="12"/>
      <c r="AC199" s="12"/>
      <c r="AD199" s="12"/>
      <c r="AE199" s="12"/>
      <c r="AR199" s="200" t="s">
        <v>153</v>
      </c>
      <c r="AT199" s="201" t="s">
        <v>72</v>
      </c>
      <c r="AU199" s="201" t="s">
        <v>73</v>
      </c>
      <c r="AY199" s="200" t="s">
        <v>143</v>
      </c>
      <c r="BK199" s="202">
        <f>BK200+BK210</f>
        <v>0</v>
      </c>
    </row>
    <row r="200" s="12" customFormat="1" ht="22.8" customHeight="1">
      <c r="A200" s="12"/>
      <c r="B200" s="189"/>
      <c r="C200" s="190"/>
      <c r="D200" s="191" t="s">
        <v>72</v>
      </c>
      <c r="E200" s="203" t="s">
        <v>611</v>
      </c>
      <c r="F200" s="203" t="s">
        <v>612</v>
      </c>
      <c r="G200" s="190"/>
      <c r="H200" s="190"/>
      <c r="I200" s="193"/>
      <c r="J200" s="204">
        <f>BK200</f>
        <v>0</v>
      </c>
      <c r="K200" s="190"/>
      <c r="L200" s="195"/>
      <c r="M200" s="196"/>
      <c r="N200" s="197"/>
      <c r="O200" s="197"/>
      <c r="P200" s="198">
        <f>SUM(P201:P209)</f>
        <v>0</v>
      </c>
      <c r="Q200" s="197"/>
      <c r="R200" s="198">
        <f>SUM(R201:R209)</f>
        <v>0.041496000000000005</v>
      </c>
      <c r="S200" s="197"/>
      <c r="T200" s="199">
        <f>SUM(T201:T209)</f>
        <v>0</v>
      </c>
      <c r="U200" s="12"/>
      <c r="V200" s="12"/>
      <c r="W200" s="12"/>
      <c r="X200" s="12"/>
      <c r="Y200" s="12"/>
      <c r="Z200" s="12"/>
      <c r="AA200" s="12"/>
      <c r="AB200" s="12"/>
      <c r="AC200" s="12"/>
      <c r="AD200" s="12"/>
      <c r="AE200" s="12"/>
      <c r="AR200" s="200" t="s">
        <v>153</v>
      </c>
      <c r="AT200" s="201" t="s">
        <v>72</v>
      </c>
      <c r="AU200" s="201" t="s">
        <v>81</v>
      </c>
      <c r="AY200" s="200" t="s">
        <v>143</v>
      </c>
      <c r="BK200" s="202">
        <f>SUM(BK201:BK209)</f>
        <v>0</v>
      </c>
    </row>
    <row r="201" s="2" customFormat="1" ht="24.15" customHeight="1">
      <c r="A201" s="39"/>
      <c r="B201" s="40"/>
      <c r="C201" s="205" t="s">
        <v>8</v>
      </c>
      <c r="D201" s="205" t="s">
        <v>147</v>
      </c>
      <c r="E201" s="206" t="s">
        <v>1174</v>
      </c>
      <c r="F201" s="207" t="s">
        <v>1175</v>
      </c>
      <c r="G201" s="208" t="s">
        <v>150</v>
      </c>
      <c r="H201" s="209">
        <v>83.980000000000004</v>
      </c>
      <c r="I201" s="210"/>
      <c r="J201" s="211">
        <f>ROUND(I201*H201,2)</f>
        <v>0</v>
      </c>
      <c r="K201" s="207" t="s">
        <v>151</v>
      </c>
      <c r="L201" s="45"/>
      <c r="M201" s="212" t="s">
        <v>19</v>
      </c>
      <c r="N201" s="213" t="s">
        <v>45</v>
      </c>
      <c r="O201" s="85"/>
      <c r="P201" s="214">
        <f>O201*H201</f>
        <v>0</v>
      </c>
      <c r="Q201" s="214">
        <v>0.00040000000000000002</v>
      </c>
      <c r="R201" s="214">
        <f>Q201*H201</f>
        <v>0.033592000000000004</v>
      </c>
      <c r="S201" s="214">
        <v>0</v>
      </c>
      <c r="T201" s="215">
        <f>S201*H201</f>
        <v>0</v>
      </c>
      <c r="U201" s="39"/>
      <c r="V201" s="39"/>
      <c r="W201" s="39"/>
      <c r="X201" s="39"/>
      <c r="Y201" s="39"/>
      <c r="Z201" s="39"/>
      <c r="AA201" s="39"/>
      <c r="AB201" s="39"/>
      <c r="AC201" s="39"/>
      <c r="AD201" s="39"/>
      <c r="AE201" s="39"/>
      <c r="AR201" s="216" t="s">
        <v>308</v>
      </c>
      <c r="AT201" s="216" t="s">
        <v>147</v>
      </c>
      <c r="AU201" s="216" t="s">
        <v>153</v>
      </c>
      <c r="AY201" s="18" t="s">
        <v>143</v>
      </c>
      <c r="BE201" s="217">
        <f>IF(N201="základní",J201,0)</f>
        <v>0</v>
      </c>
      <c r="BF201" s="217">
        <f>IF(N201="snížená",J201,0)</f>
        <v>0</v>
      </c>
      <c r="BG201" s="217">
        <f>IF(N201="zákl. přenesená",J201,0)</f>
        <v>0</v>
      </c>
      <c r="BH201" s="217">
        <f>IF(N201="sníž. přenesená",J201,0)</f>
        <v>0</v>
      </c>
      <c r="BI201" s="217">
        <f>IF(N201="nulová",J201,0)</f>
        <v>0</v>
      </c>
      <c r="BJ201" s="18" t="s">
        <v>153</v>
      </c>
      <c r="BK201" s="217">
        <f>ROUND(I201*H201,2)</f>
        <v>0</v>
      </c>
      <c r="BL201" s="18" t="s">
        <v>308</v>
      </c>
      <c r="BM201" s="216" t="s">
        <v>1176</v>
      </c>
    </row>
    <row r="202" s="2" customFormat="1">
      <c r="A202" s="39"/>
      <c r="B202" s="40"/>
      <c r="C202" s="41"/>
      <c r="D202" s="218" t="s">
        <v>155</v>
      </c>
      <c r="E202" s="41"/>
      <c r="F202" s="219" t="s">
        <v>1177</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155</v>
      </c>
      <c r="AU202" s="18" t="s">
        <v>153</v>
      </c>
    </row>
    <row r="203" s="14" customFormat="1">
      <c r="A203" s="14"/>
      <c r="B203" s="234"/>
      <c r="C203" s="235"/>
      <c r="D203" s="218" t="s">
        <v>159</v>
      </c>
      <c r="E203" s="236" t="s">
        <v>19</v>
      </c>
      <c r="F203" s="237" t="s">
        <v>1178</v>
      </c>
      <c r="G203" s="235"/>
      <c r="H203" s="238">
        <v>83.980000000000004</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159</v>
      </c>
      <c r="AU203" s="244" t="s">
        <v>153</v>
      </c>
      <c r="AV203" s="14" t="s">
        <v>153</v>
      </c>
      <c r="AW203" s="14" t="s">
        <v>35</v>
      </c>
      <c r="AX203" s="14" t="s">
        <v>81</v>
      </c>
      <c r="AY203" s="244" t="s">
        <v>143</v>
      </c>
    </row>
    <row r="204" s="2" customFormat="1" ht="24.15" customHeight="1">
      <c r="A204" s="39"/>
      <c r="B204" s="40"/>
      <c r="C204" s="205" t="s">
        <v>313</v>
      </c>
      <c r="D204" s="205" t="s">
        <v>147</v>
      </c>
      <c r="E204" s="206" t="s">
        <v>1179</v>
      </c>
      <c r="F204" s="207" t="s">
        <v>1180</v>
      </c>
      <c r="G204" s="208" t="s">
        <v>264</v>
      </c>
      <c r="H204" s="209">
        <v>49.399999999999999</v>
      </c>
      <c r="I204" s="210"/>
      <c r="J204" s="211">
        <f>ROUND(I204*H204,2)</f>
        <v>0</v>
      </c>
      <c r="K204" s="207" t="s">
        <v>151</v>
      </c>
      <c r="L204" s="45"/>
      <c r="M204" s="212" t="s">
        <v>19</v>
      </c>
      <c r="N204" s="213" t="s">
        <v>45</v>
      </c>
      <c r="O204" s="85"/>
      <c r="P204" s="214">
        <f>O204*H204</f>
        <v>0</v>
      </c>
      <c r="Q204" s="214">
        <v>0.00016000000000000001</v>
      </c>
      <c r="R204" s="214">
        <f>Q204*H204</f>
        <v>0.0079039999999999996</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1181</v>
      </c>
    </row>
    <row r="205" s="2" customFormat="1">
      <c r="A205" s="39"/>
      <c r="B205" s="40"/>
      <c r="C205" s="41"/>
      <c r="D205" s="218" t="s">
        <v>155</v>
      </c>
      <c r="E205" s="41"/>
      <c r="F205" s="219" t="s">
        <v>1182</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14" customFormat="1">
      <c r="A206" s="14"/>
      <c r="B206" s="234"/>
      <c r="C206" s="235"/>
      <c r="D206" s="218" t="s">
        <v>159</v>
      </c>
      <c r="E206" s="236" t="s">
        <v>19</v>
      </c>
      <c r="F206" s="237" t="s">
        <v>1183</v>
      </c>
      <c r="G206" s="235"/>
      <c r="H206" s="238">
        <v>49.399999999999999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81</v>
      </c>
      <c r="AY206" s="244" t="s">
        <v>143</v>
      </c>
    </row>
    <row r="207" s="2" customFormat="1" ht="24.15" customHeight="1">
      <c r="A207" s="39"/>
      <c r="B207" s="40"/>
      <c r="C207" s="205" t="s">
        <v>308</v>
      </c>
      <c r="D207" s="205" t="s">
        <v>147</v>
      </c>
      <c r="E207" s="206" t="s">
        <v>626</v>
      </c>
      <c r="F207" s="207" t="s">
        <v>627</v>
      </c>
      <c r="G207" s="208" t="s">
        <v>628</v>
      </c>
      <c r="H207" s="266"/>
      <c r="I207" s="210"/>
      <c r="J207" s="211">
        <f>ROUND(I207*H207,2)</f>
        <v>0</v>
      </c>
      <c r="K207" s="207" t="s">
        <v>151</v>
      </c>
      <c r="L207" s="45"/>
      <c r="M207" s="212" t="s">
        <v>19</v>
      </c>
      <c r="N207" s="213" t="s">
        <v>45</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308</v>
      </c>
      <c r="AT207" s="216" t="s">
        <v>147</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1184</v>
      </c>
    </row>
    <row r="208" s="2" customFormat="1">
      <c r="A208" s="39"/>
      <c r="B208" s="40"/>
      <c r="C208" s="41"/>
      <c r="D208" s="218" t="s">
        <v>155</v>
      </c>
      <c r="E208" s="41"/>
      <c r="F208" s="219" t="s">
        <v>630</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2" customFormat="1">
      <c r="A209" s="39"/>
      <c r="B209" s="40"/>
      <c r="C209" s="41"/>
      <c r="D209" s="218" t="s">
        <v>157</v>
      </c>
      <c r="E209" s="41"/>
      <c r="F209" s="223" t="s">
        <v>631</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157</v>
      </c>
      <c r="AU209" s="18" t="s">
        <v>153</v>
      </c>
    </row>
    <row r="210" s="12" customFormat="1" ht="22.8" customHeight="1">
      <c r="A210" s="12"/>
      <c r="B210" s="189"/>
      <c r="C210" s="190"/>
      <c r="D210" s="191" t="s">
        <v>72</v>
      </c>
      <c r="E210" s="203" t="s">
        <v>1037</v>
      </c>
      <c r="F210" s="203" t="s">
        <v>1038</v>
      </c>
      <c r="G210" s="190"/>
      <c r="H210" s="190"/>
      <c r="I210" s="193"/>
      <c r="J210" s="204">
        <f>BK210</f>
        <v>0</v>
      </c>
      <c r="K210" s="190"/>
      <c r="L210" s="195"/>
      <c r="M210" s="196"/>
      <c r="N210" s="197"/>
      <c r="O210" s="197"/>
      <c r="P210" s="198">
        <f>SUM(P211:P228)</f>
        <v>0</v>
      </c>
      <c r="Q210" s="197"/>
      <c r="R210" s="198">
        <f>SUM(R211:R228)</f>
        <v>0.18925360000000002</v>
      </c>
      <c r="S210" s="197"/>
      <c r="T210" s="199">
        <f>SUM(T211:T228)</f>
        <v>0</v>
      </c>
      <c r="U210" s="12"/>
      <c r="V210" s="12"/>
      <c r="W210" s="12"/>
      <c r="X210" s="12"/>
      <c r="Y210" s="12"/>
      <c r="Z210" s="12"/>
      <c r="AA210" s="12"/>
      <c r="AB210" s="12"/>
      <c r="AC210" s="12"/>
      <c r="AD210" s="12"/>
      <c r="AE210" s="12"/>
      <c r="AR210" s="200" t="s">
        <v>153</v>
      </c>
      <c r="AT210" s="201" t="s">
        <v>72</v>
      </c>
      <c r="AU210" s="201" t="s">
        <v>81</v>
      </c>
      <c r="AY210" s="200" t="s">
        <v>143</v>
      </c>
      <c r="BK210" s="202">
        <f>SUM(BK211:BK228)</f>
        <v>0</v>
      </c>
    </row>
    <row r="211" s="2" customFormat="1" ht="24.15" customHeight="1">
      <c r="A211" s="39"/>
      <c r="B211" s="40"/>
      <c r="C211" s="205" t="s">
        <v>369</v>
      </c>
      <c r="D211" s="205" t="s">
        <v>147</v>
      </c>
      <c r="E211" s="206" t="s">
        <v>1040</v>
      </c>
      <c r="F211" s="207" t="s">
        <v>1041</v>
      </c>
      <c r="G211" s="208" t="s">
        <v>150</v>
      </c>
      <c r="H211" s="209">
        <v>234.08000000000001</v>
      </c>
      <c r="I211" s="210"/>
      <c r="J211" s="211">
        <f>ROUND(I211*H211,2)</f>
        <v>0</v>
      </c>
      <c r="K211" s="207" t="s">
        <v>151</v>
      </c>
      <c r="L211" s="45"/>
      <c r="M211" s="212" t="s">
        <v>19</v>
      </c>
      <c r="N211" s="213" t="s">
        <v>45</v>
      </c>
      <c r="O211" s="85"/>
      <c r="P211" s="214">
        <f>O211*H211</f>
        <v>0</v>
      </c>
      <c r="Q211" s="214">
        <v>0.00020000000000000001</v>
      </c>
      <c r="R211" s="214">
        <f>Q211*H211</f>
        <v>0.046816000000000003</v>
      </c>
      <c r="S211" s="214">
        <v>0</v>
      </c>
      <c r="T211" s="215">
        <f>S211*H211</f>
        <v>0</v>
      </c>
      <c r="U211" s="39"/>
      <c r="V211" s="39"/>
      <c r="W211" s="39"/>
      <c r="X211" s="39"/>
      <c r="Y211" s="39"/>
      <c r="Z211" s="39"/>
      <c r="AA211" s="39"/>
      <c r="AB211" s="39"/>
      <c r="AC211" s="39"/>
      <c r="AD211" s="39"/>
      <c r="AE211" s="39"/>
      <c r="AR211" s="216" t="s">
        <v>308</v>
      </c>
      <c r="AT211" s="216" t="s">
        <v>147</v>
      </c>
      <c r="AU211" s="216" t="s">
        <v>153</v>
      </c>
      <c r="AY211" s="18" t="s">
        <v>143</v>
      </c>
      <c r="BE211" s="217">
        <f>IF(N211="základní",J211,0)</f>
        <v>0</v>
      </c>
      <c r="BF211" s="217">
        <f>IF(N211="snížená",J211,0)</f>
        <v>0</v>
      </c>
      <c r="BG211" s="217">
        <f>IF(N211="zákl. přenesená",J211,0)</f>
        <v>0</v>
      </c>
      <c r="BH211" s="217">
        <f>IF(N211="sníž. přenesená",J211,0)</f>
        <v>0</v>
      </c>
      <c r="BI211" s="217">
        <f>IF(N211="nulová",J211,0)</f>
        <v>0</v>
      </c>
      <c r="BJ211" s="18" t="s">
        <v>153</v>
      </c>
      <c r="BK211" s="217">
        <f>ROUND(I211*H211,2)</f>
        <v>0</v>
      </c>
      <c r="BL211" s="18" t="s">
        <v>308</v>
      </c>
      <c r="BM211" s="216" t="s">
        <v>1185</v>
      </c>
    </row>
    <row r="212" s="2" customFormat="1">
      <c r="A212" s="39"/>
      <c r="B212" s="40"/>
      <c r="C212" s="41"/>
      <c r="D212" s="218" t="s">
        <v>155</v>
      </c>
      <c r="E212" s="41"/>
      <c r="F212" s="219" t="s">
        <v>1043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155</v>
      </c>
      <c r="AU212" s="18" t="s">
        <v>153</v>
      </c>
    </row>
    <row r="213" s="13" customFormat="1">
      <c r="A213" s="13"/>
      <c r="B213" s="224"/>
      <c r="C213" s="225"/>
      <c r="D213" s="218" t="s">
        <v>159</v>
      </c>
      <c r="E213" s="226" t="s">
        <v>19</v>
      </c>
      <c r="F213" s="227" t="s">
        <v>1124</v>
      </c>
      <c r="G213" s="225"/>
      <c r="H213" s="226" t="s">
        <v>19</v>
      </c>
      <c r="I213" s="228"/>
      <c r="J213" s="225"/>
      <c r="K213" s="225"/>
      <c r="L213" s="229"/>
      <c r="M213" s="230"/>
      <c r="N213" s="231"/>
      <c r="O213" s="231"/>
      <c r="P213" s="231"/>
      <c r="Q213" s="231"/>
      <c r="R213" s="231"/>
      <c r="S213" s="231"/>
      <c r="T213" s="232"/>
      <c r="U213" s="13"/>
      <c r="V213" s="13"/>
      <c r="W213" s="13"/>
      <c r="X213" s="13"/>
      <c r="Y213" s="13"/>
      <c r="Z213" s="13"/>
      <c r="AA213" s="13"/>
      <c r="AB213" s="13"/>
      <c r="AC213" s="13"/>
      <c r="AD213" s="13"/>
      <c r="AE213" s="13"/>
      <c r="AT213" s="233" t="s">
        <v>159</v>
      </c>
      <c r="AU213" s="233" t="s">
        <v>153</v>
      </c>
      <c r="AV213" s="13" t="s">
        <v>81</v>
      </c>
      <c r="AW213" s="13" t="s">
        <v>35</v>
      </c>
      <c r="AX213" s="13" t="s">
        <v>73</v>
      </c>
      <c r="AY213" s="233" t="s">
        <v>143</v>
      </c>
    </row>
    <row r="214" s="14" customFormat="1">
      <c r="A214" s="14"/>
      <c r="B214" s="234"/>
      <c r="C214" s="235"/>
      <c r="D214" s="218" t="s">
        <v>159</v>
      </c>
      <c r="E214" s="236" t="s">
        <v>19</v>
      </c>
      <c r="F214" s="237" t="s">
        <v>1125</v>
      </c>
      <c r="G214" s="235"/>
      <c r="H214" s="238">
        <v>234.08000000000001</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81</v>
      </c>
      <c r="AY214" s="244" t="s">
        <v>143</v>
      </c>
    </row>
    <row r="215" s="2" customFormat="1" ht="24.15" customHeight="1">
      <c r="A215" s="39"/>
      <c r="B215" s="40"/>
      <c r="C215" s="205" t="s">
        <v>374</v>
      </c>
      <c r="D215" s="205" t="s">
        <v>147</v>
      </c>
      <c r="E215" s="206" t="s">
        <v>1045</v>
      </c>
      <c r="F215" s="207" t="s">
        <v>1046</v>
      </c>
      <c r="G215" s="208" t="s">
        <v>150</v>
      </c>
      <c r="H215" s="209">
        <v>234.08000000000001</v>
      </c>
      <c r="I215" s="210"/>
      <c r="J215" s="211">
        <f>ROUND(I215*H215,2)</f>
        <v>0</v>
      </c>
      <c r="K215" s="207" t="s">
        <v>151</v>
      </c>
      <c r="L215" s="45"/>
      <c r="M215" s="212" t="s">
        <v>19</v>
      </c>
      <c r="N215" s="213" t="s">
        <v>45</v>
      </c>
      <c r="O215" s="85"/>
      <c r="P215" s="214">
        <f>O215*H215</f>
        <v>0</v>
      </c>
      <c r="Q215" s="214">
        <v>0.00020000000000000001</v>
      </c>
      <c r="R215" s="214">
        <f>Q215*H215</f>
        <v>0.046816000000000003</v>
      </c>
      <c r="S215" s="214">
        <v>0</v>
      </c>
      <c r="T215" s="215">
        <f>S215*H215</f>
        <v>0</v>
      </c>
      <c r="U215" s="39"/>
      <c r="V215" s="39"/>
      <c r="W215" s="39"/>
      <c r="X215" s="39"/>
      <c r="Y215" s="39"/>
      <c r="Z215" s="39"/>
      <c r="AA215" s="39"/>
      <c r="AB215" s="39"/>
      <c r="AC215" s="39"/>
      <c r="AD215" s="39"/>
      <c r="AE215" s="39"/>
      <c r="AR215" s="216" t="s">
        <v>308</v>
      </c>
      <c r="AT215" s="216" t="s">
        <v>147</v>
      </c>
      <c r="AU215" s="216" t="s">
        <v>153</v>
      </c>
      <c r="AY215" s="18" t="s">
        <v>143</v>
      </c>
      <c r="BE215" s="217">
        <f>IF(N215="základní",J215,0)</f>
        <v>0</v>
      </c>
      <c r="BF215" s="217">
        <f>IF(N215="snížená",J215,0)</f>
        <v>0</v>
      </c>
      <c r="BG215" s="217">
        <f>IF(N215="zákl. přenesená",J215,0)</f>
        <v>0</v>
      </c>
      <c r="BH215" s="217">
        <f>IF(N215="sníž. přenesená",J215,0)</f>
        <v>0</v>
      </c>
      <c r="BI215" s="217">
        <f>IF(N215="nulová",J215,0)</f>
        <v>0</v>
      </c>
      <c r="BJ215" s="18" t="s">
        <v>153</v>
      </c>
      <c r="BK215" s="217">
        <f>ROUND(I215*H215,2)</f>
        <v>0</v>
      </c>
      <c r="BL215" s="18" t="s">
        <v>308</v>
      </c>
      <c r="BM215" s="216" t="s">
        <v>1186</v>
      </c>
    </row>
    <row r="216" s="2" customFormat="1">
      <c r="A216" s="39"/>
      <c r="B216" s="40"/>
      <c r="C216" s="41"/>
      <c r="D216" s="218" t="s">
        <v>155</v>
      </c>
      <c r="E216" s="41"/>
      <c r="F216" s="219" t="s">
        <v>1048</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155</v>
      </c>
      <c r="AU216" s="18" t="s">
        <v>153</v>
      </c>
    </row>
    <row r="217" s="2" customFormat="1" ht="24.15" customHeight="1">
      <c r="A217" s="39"/>
      <c r="B217" s="40"/>
      <c r="C217" s="205" t="s">
        <v>386</v>
      </c>
      <c r="D217" s="205" t="s">
        <v>147</v>
      </c>
      <c r="E217" s="206" t="s">
        <v>1187</v>
      </c>
      <c r="F217" s="207" t="s">
        <v>1188</v>
      </c>
      <c r="G217" s="208" t="s">
        <v>150</v>
      </c>
      <c r="H217" s="209">
        <v>167.86000000000001</v>
      </c>
      <c r="I217" s="210"/>
      <c r="J217" s="211">
        <f>ROUND(I217*H217,2)</f>
        <v>0</v>
      </c>
      <c r="K217" s="207" t="s">
        <v>151</v>
      </c>
      <c r="L217" s="45"/>
      <c r="M217" s="212" t="s">
        <v>19</v>
      </c>
      <c r="N217" s="213" t="s">
        <v>45</v>
      </c>
      <c r="O217" s="85"/>
      <c r="P217" s="214">
        <f>O217*H217</f>
        <v>0</v>
      </c>
      <c r="Q217" s="214">
        <v>0.00016000000000000001</v>
      </c>
      <c r="R217" s="214">
        <f>Q217*H217</f>
        <v>0.026857600000000006</v>
      </c>
      <c r="S217" s="214">
        <v>0</v>
      </c>
      <c r="T217" s="215">
        <f>S217*H217</f>
        <v>0</v>
      </c>
      <c r="U217" s="39"/>
      <c r="V217" s="39"/>
      <c r="W217" s="39"/>
      <c r="X217" s="39"/>
      <c r="Y217" s="39"/>
      <c r="Z217" s="39"/>
      <c r="AA217" s="39"/>
      <c r="AB217" s="39"/>
      <c r="AC217" s="39"/>
      <c r="AD217" s="39"/>
      <c r="AE217" s="39"/>
      <c r="AR217" s="216" t="s">
        <v>308</v>
      </c>
      <c r="AT217" s="216" t="s">
        <v>147</v>
      </c>
      <c r="AU217" s="216" t="s">
        <v>153</v>
      </c>
      <c r="AY217" s="18" t="s">
        <v>143</v>
      </c>
      <c r="BE217" s="217">
        <f>IF(N217="základní",J217,0)</f>
        <v>0</v>
      </c>
      <c r="BF217" s="217">
        <f>IF(N217="snížená",J217,0)</f>
        <v>0</v>
      </c>
      <c r="BG217" s="217">
        <f>IF(N217="zákl. přenesená",J217,0)</f>
        <v>0</v>
      </c>
      <c r="BH217" s="217">
        <f>IF(N217="sníž. přenesená",J217,0)</f>
        <v>0</v>
      </c>
      <c r="BI217" s="217">
        <f>IF(N217="nulová",J217,0)</f>
        <v>0</v>
      </c>
      <c r="BJ217" s="18" t="s">
        <v>153</v>
      </c>
      <c r="BK217" s="217">
        <f>ROUND(I217*H217,2)</f>
        <v>0</v>
      </c>
      <c r="BL217" s="18" t="s">
        <v>308</v>
      </c>
      <c r="BM217" s="216" t="s">
        <v>1189</v>
      </c>
    </row>
    <row r="218" s="2" customFormat="1">
      <c r="A218" s="39"/>
      <c r="B218" s="40"/>
      <c r="C218" s="41"/>
      <c r="D218" s="218" t="s">
        <v>155</v>
      </c>
      <c r="E218" s="41"/>
      <c r="F218" s="219" t="s">
        <v>1190</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155</v>
      </c>
      <c r="AU218" s="18" t="s">
        <v>153</v>
      </c>
    </row>
    <row r="219" s="13" customFormat="1">
      <c r="A219" s="13"/>
      <c r="B219" s="224"/>
      <c r="C219" s="225"/>
      <c r="D219" s="218" t="s">
        <v>159</v>
      </c>
      <c r="E219" s="226" t="s">
        <v>19</v>
      </c>
      <c r="F219" s="227" t="s">
        <v>1131</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1132</v>
      </c>
      <c r="G220" s="235"/>
      <c r="H220" s="238">
        <v>167.86000000000001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81</v>
      </c>
      <c r="AY220" s="244" t="s">
        <v>143</v>
      </c>
    </row>
    <row r="221" s="2" customFormat="1" ht="14.4" customHeight="1">
      <c r="A221" s="39"/>
      <c r="B221" s="40"/>
      <c r="C221" s="256" t="s">
        <v>379</v>
      </c>
      <c r="D221" s="256" t="s">
        <v>191</v>
      </c>
      <c r="E221" s="257" t="s">
        <v>1191</v>
      </c>
      <c r="F221" s="258" t="s">
        <v>1192</v>
      </c>
      <c r="G221" s="259" t="s">
        <v>1091</v>
      </c>
      <c r="H221" s="260">
        <v>67.144000000000005</v>
      </c>
      <c r="I221" s="261"/>
      <c r="J221" s="262">
        <f>ROUND(I221*H221,2)</f>
        <v>0</v>
      </c>
      <c r="K221" s="258" t="s">
        <v>19</v>
      </c>
      <c r="L221" s="263"/>
      <c r="M221" s="264" t="s">
        <v>19</v>
      </c>
      <c r="N221" s="265" t="s">
        <v>45</v>
      </c>
      <c r="O221" s="85"/>
      <c r="P221" s="214">
        <f>O221*H221</f>
        <v>0</v>
      </c>
      <c r="Q221" s="214">
        <v>0.001</v>
      </c>
      <c r="R221" s="214">
        <f>Q221*H221</f>
        <v>0.067144000000000009</v>
      </c>
      <c r="S221" s="214">
        <v>0</v>
      </c>
      <c r="T221" s="215">
        <f>S221*H221</f>
        <v>0</v>
      </c>
      <c r="U221" s="39"/>
      <c r="V221" s="39"/>
      <c r="W221" s="39"/>
      <c r="X221" s="39"/>
      <c r="Y221" s="39"/>
      <c r="Z221" s="39"/>
      <c r="AA221" s="39"/>
      <c r="AB221" s="39"/>
      <c r="AC221" s="39"/>
      <c r="AD221" s="39"/>
      <c r="AE221" s="39"/>
      <c r="AR221" s="216" t="s">
        <v>391</v>
      </c>
      <c r="AT221" s="216" t="s">
        <v>191</v>
      </c>
      <c r="AU221" s="216" t="s">
        <v>153</v>
      </c>
      <c r="AY221" s="18" t="s">
        <v>143</v>
      </c>
      <c r="BE221" s="217">
        <f>IF(N221="základní",J221,0)</f>
        <v>0</v>
      </c>
      <c r="BF221" s="217">
        <f>IF(N221="snížená",J221,0)</f>
        <v>0</v>
      </c>
      <c r="BG221" s="217">
        <f>IF(N221="zákl. přenesená",J221,0)</f>
        <v>0</v>
      </c>
      <c r="BH221" s="217">
        <f>IF(N221="sníž. přenesená",J221,0)</f>
        <v>0</v>
      </c>
      <c r="BI221" s="217">
        <f>IF(N221="nulová",J221,0)</f>
        <v>0</v>
      </c>
      <c r="BJ221" s="18" t="s">
        <v>153</v>
      </c>
      <c r="BK221" s="217">
        <f>ROUND(I221*H221,2)</f>
        <v>0</v>
      </c>
      <c r="BL221" s="18" t="s">
        <v>308</v>
      </c>
      <c r="BM221" s="216" t="s">
        <v>1193</v>
      </c>
    </row>
    <row r="222" s="2" customFormat="1">
      <c r="A222" s="39"/>
      <c r="B222" s="40"/>
      <c r="C222" s="41"/>
      <c r="D222" s="218" t="s">
        <v>155</v>
      </c>
      <c r="E222" s="41"/>
      <c r="F222" s="219" t="s">
        <v>1192</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155</v>
      </c>
      <c r="AU222" s="18" t="s">
        <v>153</v>
      </c>
    </row>
    <row r="223" s="13" customFormat="1">
      <c r="A223" s="13"/>
      <c r="B223" s="224"/>
      <c r="C223" s="225"/>
      <c r="D223" s="218" t="s">
        <v>159</v>
      </c>
      <c r="E223" s="226" t="s">
        <v>19</v>
      </c>
      <c r="F223" s="227" t="s">
        <v>1131</v>
      </c>
      <c r="G223" s="225"/>
      <c r="H223" s="226" t="s">
        <v>19</v>
      </c>
      <c r="I223" s="228"/>
      <c r="J223" s="225"/>
      <c r="K223" s="225"/>
      <c r="L223" s="229"/>
      <c r="M223" s="230"/>
      <c r="N223" s="231"/>
      <c r="O223" s="231"/>
      <c r="P223" s="231"/>
      <c r="Q223" s="231"/>
      <c r="R223" s="231"/>
      <c r="S223" s="231"/>
      <c r="T223" s="232"/>
      <c r="U223" s="13"/>
      <c r="V223" s="13"/>
      <c r="W223" s="13"/>
      <c r="X223" s="13"/>
      <c r="Y223" s="13"/>
      <c r="Z223" s="13"/>
      <c r="AA223" s="13"/>
      <c r="AB223" s="13"/>
      <c r="AC223" s="13"/>
      <c r="AD223" s="13"/>
      <c r="AE223" s="13"/>
      <c r="AT223" s="233" t="s">
        <v>159</v>
      </c>
      <c r="AU223" s="233" t="s">
        <v>153</v>
      </c>
      <c r="AV223" s="13" t="s">
        <v>81</v>
      </c>
      <c r="AW223" s="13" t="s">
        <v>35</v>
      </c>
      <c r="AX223" s="13" t="s">
        <v>73</v>
      </c>
      <c r="AY223" s="233" t="s">
        <v>143</v>
      </c>
    </row>
    <row r="224" s="14" customFormat="1">
      <c r="A224" s="14"/>
      <c r="B224" s="234"/>
      <c r="C224" s="235"/>
      <c r="D224" s="218" t="s">
        <v>159</v>
      </c>
      <c r="E224" s="236" t="s">
        <v>19</v>
      </c>
      <c r="F224" s="237" t="s">
        <v>1194</v>
      </c>
      <c r="G224" s="235"/>
      <c r="H224" s="238">
        <v>67.144000000000005</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81</v>
      </c>
      <c r="AY224" s="244" t="s">
        <v>143</v>
      </c>
    </row>
    <row r="225" s="2" customFormat="1" ht="24.15" customHeight="1">
      <c r="A225" s="39"/>
      <c r="B225" s="40"/>
      <c r="C225" s="205" t="s">
        <v>391</v>
      </c>
      <c r="D225" s="205" t="s">
        <v>147</v>
      </c>
      <c r="E225" s="206" t="s">
        <v>1195</v>
      </c>
      <c r="F225" s="207" t="s">
        <v>1196</v>
      </c>
      <c r="G225" s="208" t="s">
        <v>150</v>
      </c>
      <c r="H225" s="209">
        <v>162</v>
      </c>
      <c r="I225" s="210"/>
      <c r="J225" s="211">
        <f>ROUND(I225*H225,2)</f>
        <v>0</v>
      </c>
      <c r="K225" s="207" t="s">
        <v>151</v>
      </c>
      <c r="L225" s="45"/>
      <c r="M225" s="212" t="s">
        <v>19</v>
      </c>
      <c r="N225" s="213" t="s">
        <v>45</v>
      </c>
      <c r="O225" s="85"/>
      <c r="P225" s="214">
        <f>O225*H225</f>
        <v>0</v>
      </c>
      <c r="Q225" s="214">
        <v>1.0000000000000001E-05</v>
      </c>
      <c r="R225" s="214">
        <f>Q225*H225</f>
        <v>0.0016200000000000001</v>
      </c>
      <c r="S225" s="214">
        <v>0</v>
      </c>
      <c r="T225" s="215">
        <f>S225*H225</f>
        <v>0</v>
      </c>
      <c r="U225" s="39"/>
      <c r="V225" s="39"/>
      <c r="W225" s="39"/>
      <c r="X225" s="39"/>
      <c r="Y225" s="39"/>
      <c r="Z225" s="39"/>
      <c r="AA225" s="39"/>
      <c r="AB225" s="39"/>
      <c r="AC225" s="39"/>
      <c r="AD225" s="39"/>
      <c r="AE225" s="39"/>
      <c r="AR225" s="216" t="s">
        <v>308</v>
      </c>
      <c r="AT225" s="216" t="s">
        <v>147</v>
      </c>
      <c r="AU225" s="216" t="s">
        <v>153</v>
      </c>
      <c r="AY225" s="18" t="s">
        <v>143</v>
      </c>
      <c r="BE225" s="217">
        <f>IF(N225="základní",J225,0)</f>
        <v>0</v>
      </c>
      <c r="BF225" s="217">
        <f>IF(N225="snížená",J225,0)</f>
        <v>0</v>
      </c>
      <c r="BG225" s="217">
        <f>IF(N225="zákl. přenesená",J225,0)</f>
        <v>0</v>
      </c>
      <c r="BH225" s="217">
        <f>IF(N225="sníž. přenesená",J225,0)</f>
        <v>0</v>
      </c>
      <c r="BI225" s="217">
        <f>IF(N225="nulová",J225,0)</f>
        <v>0</v>
      </c>
      <c r="BJ225" s="18" t="s">
        <v>153</v>
      </c>
      <c r="BK225" s="217">
        <f>ROUND(I225*H225,2)</f>
        <v>0</v>
      </c>
      <c r="BL225" s="18" t="s">
        <v>308</v>
      </c>
      <c r="BM225" s="216" t="s">
        <v>1197</v>
      </c>
    </row>
    <row r="226" s="2" customFormat="1">
      <c r="A226" s="39"/>
      <c r="B226" s="40"/>
      <c r="C226" s="41"/>
      <c r="D226" s="218" t="s">
        <v>155</v>
      </c>
      <c r="E226" s="41"/>
      <c r="F226" s="219" t="s">
        <v>1198</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155</v>
      </c>
      <c r="AU226" s="18" t="s">
        <v>153</v>
      </c>
    </row>
    <row r="227" s="13" customFormat="1">
      <c r="A227" s="13"/>
      <c r="B227" s="224"/>
      <c r="C227" s="225"/>
      <c r="D227" s="218" t="s">
        <v>159</v>
      </c>
      <c r="E227" s="226" t="s">
        <v>19</v>
      </c>
      <c r="F227" s="227" t="s">
        <v>1152</v>
      </c>
      <c r="G227" s="225"/>
      <c r="H227" s="226" t="s">
        <v>19</v>
      </c>
      <c r="I227" s="228"/>
      <c r="J227" s="225"/>
      <c r="K227" s="225"/>
      <c r="L227" s="229"/>
      <c r="M227" s="230"/>
      <c r="N227" s="231"/>
      <c r="O227" s="231"/>
      <c r="P227" s="231"/>
      <c r="Q227" s="231"/>
      <c r="R227" s="231"/>
      <c r="S227" s="231"/>
      <c r="T227" s="232"/>
      <c r="U227" s="13"/>
      <c r="V227" s="13"/>
      <c r="W227" s="13"/>
      <c r="X227" s="13"/>
      <c r="Y227" s="13"/>
      <c r="Z227" s="13"/>
      <c r="AA227" s="13"/>
      <c r="AB227" s="13"/>
      <c r="AC227" s="13"/>
      <c r="AD227" s="13"/>
      <c r="AE227" s="13"/>
      <c r="AT227" s="233" t="s">
        <v>159</v>
      </c>
      <c r="AU227" s="233" t="s">
        <v>153</v>
      </c>
      <c r="AV227" s="13" t="s">
        <v>81</v>
      </c>
      <c r="AW227" s="13" t="s">
        <v>35</v>
      </c>
      <c r="AX227" s="13" t="s">
        <v>73</v>
      </c>
      <c r="AY227" s="233" t="s">
        <v>143</v>
      </c>
    </row>
    <row r="228" s="14" customFormat="1">
      <c r="A228" s="14"/>
      <c r="B228" s="234"/>
      <c r="C228" s="235"/>
      <c r="D228" s="218" t="s">
        <v>159</v>
      </c>
      <c r="E228" s="236" t="s">
        <v>19</v>
      </c>
      <c r="F228" s="237" t="s">
        <v>1153</v>
      </c>
      <c r="G228" s="235"/>
      <c r="H228" s="238">
        <v>162</v>
      </c>
      <c r="I228" s="239"/>
      <c r="J228" s="235"/>
      <c r="K228" s="235"/>
      <c r="L228" s="240"/>
      <c r="M228" s="267"/>
      <c r="N228" s="268"/>
      <c r="O228" s="268"/>
      <c r="P228" s="268"/>
      <c r="Q228" s="268"/>
      <c r="R228" s="268"/>
      <c r="S228" s="268"/>
      <c r="T228" s="269"/>
      <c r="U228" s="14"/>
      <c r="V228" s="14"/>
      <c r="W228" s="14"/>
      <c r="X228" s="14"/>
      <c r="Y228" s="14"/>
      <c r="Z228" s="14"/>
      <c r="AA228" s="14"/>
      <c r="AB228" s="14"/>
      <c r="AC228" s="14"/>
      <c r="AD228" s="14"/>
      <c r="AE228" s="14"/>
      <c r="AT228" s="244" t="s">
        <v>159</v>
      </c>
      <c r="AU228" s="244" t="s">
        <v>153</v>
      </c>
      <c r="AV228" s="14" t="s">
        <v>153</v>
      </c>
      <c r="AW228" s="14" t="s">
        <v>35</v>
      </c>
      <c r="AX228" s="14" t="s">
        <v>81</v>
      </c>
      <c r="AY228" s="244" t="s">
        <v>143</v>
      </c>
    </row>
    <row r="229" s="2" customFormat="1" ht="6.96" customHeight="1">
      <c r="A229" s="39"/>
      <c r="B229" s="60"/>
      <c r="C229" s="61"/>
      <c r="D229" s="61"/>
      <c r="E229" s="61"/>
      <c r="F229" s="61"/>
      <c r="G229" s="61"/>
      <c r="H229" s="61"/>
      <c r="I229" s="61"/>
      <c r="J229" s="61"/>
      <c r="K229" s="61"/>
      <c r="L229" s="45"/>
      <c r="M229" s="39"/>
      <c r="O229" s="39"/>
      <c r="P229" s="39"/>
      <c r="Q229" s="39"/>
      <c r="R229" s="39"/>
      <c r="S229" s="39"/>
      <c r="T229" s="39"/>
      <c r="U229" s="39"/>
      <c r="V229" s="39"/>
      <c r="W229" s="39"/>
      <c r="X229" s="39"/>
      <c r="Y229" s="39"/>
      <c r="Z229" s="39"/>
      <c r="AA229" s="39"/>
      <c r="AB229" s="39"/>
      <c r="AC229" s="39"/>
      <c r="AD229" s="39"/>
      <c r="AE229" s="39"/>
    </row>
  </sheetData>
  <sheetProtection sheet="1" autoFilter="0" formatColumns="0" formatRows="0" objects="1" scenarios="1" spinCount="100000" saltValue="0KySnqZ66bRDsWGvxUn9GqEIvyA2hZgEyV3fQNeObaQfF+F59u49MvwZniQyaae3kNYQw/3f3a+Go9jK7YO6HQ==" hashValue="YrVkOxiYpH8nGEXsXN8A/jlOp+z0NjlPLYZy2bYNyfqpcnlDz/5QwZMEWNlcW+mUjAl1FYPYL8g76d828KlGDQ==" algorithmName="SHA-512" password="CC35"/>
  <autoFilter ref="C90:K228"/>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1502/9</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1199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ROUND((SUM(BE87:BE238)),  2)</f>
        <v>0</v>
      </c>
      <c r="G33" s="39"/>
      <c r="H33" s="39"/>
      <c r="I33" s="149">
        <v>0.20999999999999999</v>
      </c>
      <c r="J33" s="148">
        <f>ROUND(((SUM(BE87:BE238))*I33),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ROUND((SUM(BF87:BF238)),  2)</f>
        <v>0</v>
      </c>
      <c r="G34" s="39"/>
      <c r="H34" s="39"/>
      <c r="I34" s="149">
        <v>0.14999999999999999</v>
      </c>
      <c r="J34" s="148">
        <f>ROUND(((SUM(BF87:BF238))*I34),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ROUND((SUM(BG87:BG238)),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ROUND((SUM(BH87:BH238)),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ROUND((SUM(BI87:BI238)),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1502/9</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03 Sionkova 1502/9 - výměna střešní krytiny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J87</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J88</f>
        <v>0</v>
      </c>
      <c r="K60" s="167"/>
      <c r="L60" s="171"/>
      <c r="S60" s="9"/>
      <c r="T60" s="9"/>
      <c r="U60" s="9"/>
      <c r="V60" s="9"/>
      <c r="W60" s="9"/>
      <c r="X60" s="9"/>
      <c r="Y60" s="9"/>
      <c r="Z60" s="9"/>
      <c r="AA60" s="9"/>
      <c r="AB60" s="9"/>
      <c r="AC60" s="9"/>
      <c r="AD60" s="9"/>
      <c r="AE60" s="9"/>
    </row>
    <row r="61" s="10" customFormat="1" ht="19.92" customHeight="1">
      <c r="A61" s="10"/>
      <c r="B61" s="172"/>
      <c r="C61" s="173"/>
      <c r="D61" s="174" t="s">
        <v>114</v>
      </c>
      <c r="E61" s="175"/>
      <c r="F61" s="175"/>
      <c r="G61" s="175"/>
      <c r="H61" s="175"/>
      <c r="I61" s="175"/>
      <c r="J61" s="176">
        <f>J89</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116</v>
      </c>
      <c r="E62" s="169"/>
      <c r="F62" s="169"/>
      <c r="G62" s="169"/>
      <c r="H62" s="169"/>
      <c r="I62" s="169"/>
      <c r="J62" s="170">
        <f>J107</f>
        <v>0</v>
      </c>
      <c r="K62" s="167"/>
      <c r="L62" s="171"/>
      <c r="S62" s="9"/>
      <c r="T62" s="9"/>
      <c r="U62" s="9"/>
      <c r="V62" s="9"/>
      <c r="W62" s="9"/>
      <c r="X62" s="9"/>
      <c r="Y62" s="9"/>
      <c r="Z62" s="9"/>
      <c r="AA62" s="9"/>
      <c r="AB62" s="9"/>
      <c r="AC62" s="9"/>
      <c r="AD62" s="9"/>
      <c r="AE62" s="9"/>
    </row>
    <row r="63" s="10" customFormat="1" ht="19.92" customHeight="1">
      <c r="A63" s="10"/>
      <c r="B63" s="172"/>
      <c r="C63" s="173"/>
      <c r="D63" s="174" t="s">
        <v>118</v>
      </c>
      <c r="E63" s="175"/>
      <c r="F63" s="175"/>
      <c r="G63" s="175"/>
      <c r="H63" s="175"/>
      <c r="I63" s="175"/>
      <c r="J63" s="176">
        <f>J108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120</v>
      </c>
      <c r="E64" s="175"/>
      <c r="F64" s="175"/>
      <c r="G64" s="175"/>
      <c r="H64" s="175"/>
      <c r="I64" s="175"/>
      <c r="J64" s="176">
        <f>J113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121</v>
      </c>
      <c r="E65" s="175"/>
      <c r="F65" s="175"/>
      <c r="G65" s="175"/>
      <c r="H65" s="175"/>
      <c r="I65" s="175"/>
      <c r="J65" s="176">
        <f>J151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1200</v>
      </c>
      <c r="E66" s="175"/>
      <c r="F66" s="175"/>
      <c r="G66" s="175"/>
      <c r="H66" s="175"/>
      <c r="I66" s="175"/>
      <c r="J66" s="176">
        <f>J203</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123</v>
      </c>
      <c r="E67" s="175"/>
      <c r="F67" s="175"/>
      <c r="G67" s="175"/>
      <c r="H67" s="175"/>
      <c r="I67" s="175"/>
      <c r="J67" s="176">
        <f>J222</f>
        <v>0</v>
      </c>
      <c r="K67" s="173"/>
      <c r="L67" s="177"/>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3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35"/>
      <c r="S73" s="39"/>
      <c r="T73" s="39"/>
      <c r="U73" s="39"/>
      <c r="V73" s="39"/>
      <c r="W73" s="39"/>
      <c r="X73" s="39"/>
      <c r="Y73" s="39"/>
      <c r="Z73" s="39"/>
      <c r="AA73" s="39"/>
      <c r="AB73" s="39"/>
      <c r="AC73" s="39"/>
      <c r="AD73" s="39"/>
      <c r="AE73" s="39"/>
    </row>
    <row r="74" s="2" customFormat="1" ht="24.96" customHeight="1">
      <c r="A74" s="39"/>
      <c r="B74" s="40"/>
      <c r="C74" s="24" t="s">
        <v>128</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161" t="str">
        <f>E7</f>
        <v>Regenerace bytového fondu Mírová Osada ulice Sionkova 1502/9</v>
      </c>
      <c r="F77" s="33"/>
      <c r="G77" s="33"/>
      <c r="H77" s="33"/>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102</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70" t="str">
        <f>E9</f>
        <v>03 Sionkova 1502/9 - výměna střešní krytiny</v>
      </c>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ulice Sionkova a ulice 8. března</v>
      </c>
      <c r="G81" s="41"/>
      <c r="H81" s="41"/>
      <c r="I81" s="33" t="s">
        <v>23</v>
      </c>
      <c r="J81" s="73" t="str">
        <f>IF(J12="","",J12)</f>
        <v>6. 9. 2020</v>
      </c>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Statutární město Ostrava, obvod Slezská Ostrava</v>
      </c>
      <c r="G83" s="41"/>
      <c r="H83" s="41"/>
      <c r="I83" s="33" t="s">
        <v>31</v>
      </c>
      <c r="J83" s="37" t="str">
        <f>E21</f>
        <v>Made 4 BIM s.r.o.</v>
      </c>
      <c r="K83" s="41"/>
      <c r="L83" s="135"/>
      <c r="S83" s="39"/>
      <c r="T83" s="39"/>
      <c r="U83" s="39"/>
      <c r="V83" s="39"/>
      <c r="W83" s="39"/>
      <c r="X83" s="39"/>
      <c r="Y83" s="39"/>
      <c r="Z83" s="39"/>
      <c r="AA83" s="39"/>
      <c r="AB83" s="39"/>
      <c r="AC83" s="39"/>
      <c r="AD83" s="39"/>
      <c r="AE83" s="39"/>
    </row>
    <row r="84" s="2" customFormat="1" ht="15.15" customHeight="1">
      <c r="A84" s="39"/>
      <c r="B84" s="40"/>
      <c r="C84" s="33" t="s">
        <v>29</v>
      </c>
      <c r="D84" s="41"/>
      <c r="E84" s="41"/>
      <c r="F84" s="28" t="str">
        <f>IF(E18="","",E18)</f>
        <v>Vyplň údaj</v>
      </c>
      <c r="G84" s="41"/>
      <c r="H84" s="41"/>
      <c r="I84" s="33" t="s">
        <v>36</v>
      </c>
      <c r="J84" s="37" t="str">
        <f>E24</f>
        <v>Made 4 BIM s.r.o.</v>
      </c>
      <c r="K84" s="41"/>
      <c r="L84" s="13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11" customFormat="1" ht="29.28" customHeight="1">
      <c r="A86" s="178"/>
      <c r="B86" s="179"/>
      <c r="C86" s="180" t="s">
        <v>129</v>
      </c>
      <c r="D86" s="181" t="s">
        <v>58</v>
      </c>
      <c r="E86" s="181" t="s">
        <v>54</v>
      </c>
      <c r="F86" s="181" t="s">
        <v>55</v>
      </c>
      <c r="G86" s="181" t="s">
        <v>130</v>
      </c>
      <c r="H86" s="181" t="s">
        <v>131</v>
      </c>
      <c r="I86" s="181" t="s">
        <v>132</v>
      </c>
      <c r="J86" s="181" t="s">
        <v>106</v>
      </c>
      <c r="K86" s="182" t="s">
        <v>133</v>
      </c>
      <c r="L86" s="183"/>
      <c r="M86" s="93" t="s">
        <v>19</v>
      </c>
      <c r="N86" s="94" t="s">
        <v>43</v>
      </c>
      <c r="O86" s="94" t="s">
        <v>134</v>
      </c>
      <c r="P86" s="94" t="s">
        <v>135</v>
      </c>
      <c r="Q86" s="94" t="s">
        <v>136</v>
      </c>
      <c r="R86" s="94" t="s">
        <v>137</v>
      </c>
      <c r="S86" s="94" t="s">
        <v>138</v>
      </c>
      <c r="T86" s="95" t="s">
        <v>139</v>
      </c>
      <c r="U86" s="178"/>
      <c r="V86" s="178"/>
      <c r="W86" s="178"/>
      <c r="X86" s="178"/>
      <c r="Y86" s="178"/>
      <c r="Z86" s="178"/>
      <c r="AA86" s="178"/>
      <c r="AB86" s="178"/>
      <c r="AC86" s="178"/>
      <c r="AD86" s="178"/>
      <c r="AE86" s="178"/>
    </row>
    <row r="87" s="2" customFormat="1" ht="22.8" customHeight="1">
      <c r="A87" s="39"/>
      <c r="B87" s="40"/>
      <c r="C87" s="100" t="s">
        <v>140</v>
      </c>
      <c r="D87" s="41"/>
      <c r="E87" s="41"/>
      <c r="F87" s="41"/>
      <c r="G87" s="41"/>
      <c r="H87" s="41"/>
      <c r="I87" s="41"/>
      <c r="J87" s="184">
        <f>BK87</f>
        <v>0</v>
      </c>
      <c r="K87" s="41"/>
      <c r="L87" s="45"/>
      <c r="M87" s="96"/>
      <c r="N87" s="185"/>
      <c r="O87" s="97"/>
      <c r="P87" s="186">
        <f>P88+P107</f>
        <v>0</v>
      </c>
      <c r="Q87" s="97"/>
      <c r="R87" s="186">
        <f>R88+R107</f>
        <v>5.5916074700000005</v>
      </c>
      <c r="S87" s="97"/>
      <c r="T87" s="187">
        <f>T88+T107</f>
        <v>6.2826279999999999</v>
      </c>
      <c r="U87" s="39"/>
      <c r="V87" s="39"/>
      <c r="W87" s="39"/>
      <c r="X87" s="39"/>
      <c r="Y87" s="39"/>
      <c r="Z87" s="39"/>
      <c r="AA87" s="39"/>
      <c r="AB87" s="39"/>
      <c r="AC87" s="39"/>
      <c r="AD87" s="39"/>
      <c r="AE87" s="39"/>
      <c r="AT87" s="18" t="s">
        <v>72</v>
      </c>
      <c r="AU87" s="18" t="s">
        <v>107</v>
      </c>
      <c r="BK87" s="188">
        <f>BK88+BK107</f>
        <v>0</v>
      </c>
    </row>
    <row r="88" s="12" customFormat="1" ht="25.92" customHeight="1">
      <c r="A88" s="12"/>
      <c r="B88" s="189"/>
      <c r="C88" s="190"/>
      <c r="D88" s="191" t="s">
        <v>72</v>
      </c>
      <c r="E88" s="192" t="s">
        <v>141</v>
      </c>
      <c r="F88" s="192" t="s">
        <v>142</v>
      </c>
      <c r="G88" s="190"/>
      <c r="H88" s="190"/>
      <c r="I88" s="193"/>
      <c r="J88" s="194">
        <f>BK88</f>
        <v>0</v>
      </c>
      <c r="K88" s="190"/>
      <c r="L88" s="195"/>
      <c r="M88" s="196"/>
      <c r="N88" s="197"/>
      <c r="O88" s="197"/>
      <c r="P88" s="198">
        <f>P89</f>
        <v>0</v>
      </c>
      <c r="Q88" s="197"/>
      <c r="R88" s="198">
        <f>R89</f>
        <v>0</v>
      </c>
      <c r="S88" s="197"/>
      <c r="T88" s="199">
        <f>T89</f>
        <v>0</v>
      </c>
      <c r="U88" s="12"/>
      <c r="V88" s="12"/>
      <c r="W88" s="12"/>
      <c r="X88" s="12"/>
      <c r="Y88" s="12"/>
      <c r="Z88" s="12"/>
      <c r="AA88" s="12"/>
      <c r="AB88" s="12"/>
      <c r="AC88" s="12"/>
      <c r="AD88" s="12"/>
      <c r="AE88" s="12"/>
      <c r="AR88" s="200" t="s">
        <v>81</v>
      </c>
      <c r="AT88" s="201" t="s">
        <v>72</v>
      </c>
      <c r="AU88" s="201" t="s">
        <v>73</v>
      </c>
      <c r="AY88" s="200" t="s">
        <v>143</v>
      </c>
      <c r="BK88" s="202">
        <f>BK89</f>
        <v>0</v>
      </c>
    </row>
    <row r="89" s="12" customFormat="1" ht="22.8" customHeight="1">
      <c r="A89" s="12"/>
      <c r="B89" s="189"/>
      <c r="C89" s="190"/>
      <c r="D89" s="191" t="s">
        <v>72</v>
      </c>
      <c r="E89" s="203" t="s">
        <v>576</v>
      </c>
      <c r="F89" s="203" t="s">
        <v>577</v>
      </c>
      <c r="G89" s="190"/>
      <c r="H89" s="190"/>
      <c r="I89" s="193"/>
      <c r="J89" s="204">
        <f>BK89</f>
        <v>0</v>
      </c>
      <c r="K89" s="190"/>
      <c r="L89" s="195"/>
      <c r="M89" s="196"/>
      <c r="N89" s="197"/>
      <c r="O89" s="197"/>
      <c r="P89" s="198">
        <f>SUM(P90:P106)</f>
        <v>0</v>
      </c>
      <c r="Q89" s="197"/>
      <c r="R89" s="198">
        <f>SUM(R90:R106)</f>
        <v>0</v>
      </c>
      <c r="S89" s="197"/>
      <c r="T89" s="199">
        <f>SUM(T90:T106)</f>
        <v>0</v>
      </c>
      <c r="U89" s="12"/>
      <c r="V89" s="12"/>
      <c r="W89" s="12"/>
      <c r="X89" s="12"/>
      <c r="Y89" s="12"/>
      <c r="Z89" s="12"/>
      <c r="AA89" s="12"/>
      <c r="AB89" s="12"/>
      <c r="AC89" s="12"/>
      <c r="AD89" s="12"/>
      <c r="AE89" s="12"/>
      <c r="AR89" s="200" t="s">
        <v>81</v>
      </c>
      <c r="AT89" s="201" t="s">
        <v>72</v>
      </c>
      <c r="AU89" s="201" t="s">
        <v>81</v>
      </c>
      <c r="AY89" s="200" t="s">
        <v>143</v>
      </c>
      <c r="BK89" s="202">
        <f>SUM(BK90:BK106)</f>
        <v>0</v>
      </c>
    </row>
    <row r="90" s="2" customFormat="1" ht="24.15" customHeight="1">
      <c r="A90" s="39"/>
      <c r="B90" s="40"/>
      <c r="C90" s="205" t="s">
        <v>81</v>
      </c>
      <c r="D90" s="205" t="s">
        <v>147</v>
      </c>
      <c r="E90" s="206" t="s">
        <v>578</v>
      </c>
      <c r="F90" s="207" t="s">
        <v>579</v>
      </c>
      <c r="G90" s="208" t="s">
        <v>580</v>
      </c>
      <c r="H90" s="209">
        <v>6.2830000000000004</v>
      </c>
      <c r="I90" s="210"/>
      <c r="J90" s="211">
        <f>ROUND(I90*H90,2)</f>
        <v>0</v>
      </c>
      <c r="K90" s="207" t="s">
        <v>151</v>
      </c>
      <c r="L90" s="45"/>
      <c r="M90" s="212" t="s">
        <v>19</v>
      </c>
      <c r="N90" s="213" t="s">
        <v>45</v>
      </c>
      <c r="O90" s="85"/>
      <c r="P90" s="214">
        <f>O90*H90</f>
        <v>0</v>
      </c>
      <c r="Q90" s="214">
        <v>0</v>
      </c>
      <c r="R90" s="214">
        <f>Q90*H90</f>
        <v>0</v>
      </c>
      <c r="S90" s="214">
        <v>0</v>
      </c>
      <c r="T90" s="215">
        <f>S90*H90</f>
        <v>0</v>
      </c>
      <c r="U90" s="39"/>
      <c r="V90" s="39"/>
      <c r="W90" s="39"/>
      <c r="X90" s="39"/>
      <c r="Y90" s="39"/>
      <c r="Z90" s="39"/>
      <c r="AA90" s="39"/>
      <c r="AB90" s="39"/>
      <c r="AC90" s="39"/>
      <c r="AD90" s="39"/>
      <c r="AE90" s="39"/>
      <c r="AR90" s="216" t="s">
        <v>152</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152</v>
      </c>
      <c r="BM90" s="216" t="s">
        <v>1201</v>
      </c>
    </row>
    <row r="91" s="2" customFormat="1">
      <c r="A91" s="39"/>
      <c r="B91" s="40"/>
      <c r="C91" s="41"/>
      <c r="D91" s="218" t="s">
        <v>155</v>
      </c>
      <c r="E91" s="41"/>
      <c r="F91" s="219" t="s">
        <v>582</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c r="A92" s="39"/>
      <c r="B92" s="40"/>
      <c r="C92" s="41"/>
      <c r="D92" s="218" t="s">
        <v>157</v>
      </c>
      <c r="E92" s="41"/>
      <c r="F92" s="223" t="s">
        <v>583</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157</v>
      </c>
      <c r="AU92" s="18" t="s">
        <v>153</v>
      </c>
    </row>
    <row r="93" s="2" customFormat="1" ht="24.15" customHeight="1">
      <c r="A93" s="39"/>
      <c r="B93" s="40"/>
      <c r="C93" s="205" t="s">
        <v>153</v>
      </c>
      <c r="D93" s="205" t="s">
        <v>147</v>
      </c>
      <c r="E93" s="206" t="s">
        <v>1202</v>
      </c>
      <c r="F93" s="207" t="s">
        <v>1203</v>
      </c>
      <c r="G93" s="208" t="s">
        <v>580</v>
      </c>
      <c r="H93" s="209">
        <v>6.2830000000000004</v>
      </c>
      <c r="I93" s="210"/>
      <c r="J93" s="211">
        <f>ROUND(I93*H93,2)</f>
        <v>0</v>
      </c>
      <c r="K93" s="207" t="s">
        <v>151</v>
      </c>
      <c r="L93" s="45"/>
      <c r="M93" s="212" t="s">
        <v>19</v>
      </c>
      <c r="N93" s="213" t="s">
        <v>45</v>
      </c>
      <c r="O93" s="85"/>
      <c r="P93" s="214">
        <f>O93*H93</f>
        <v>0</v>
      </c>
      <c r="Q93" s="214">
        <v>0</v>
      </c>
      <c r="R93" s="214">
        <f>Q93*H93</f>
        <v>0</v>
      </c>
      <c r="S93" s="214">
        <v>0</v>
      </c>
      <c r="T93" s="215">
        <f>S93*H93</f>
        <v>0</v>
      </c>
      <c r="U93" s="39"/>
      <c r="V93" s="39"/>
      <c r="W93" s="39"/>
      <c r="X93" s="39"/>
      <c r="Y93" s="39"/>
      <c r="Z93" s="39"/>
      <c r="AA93" s="39"/>
      <c r="AB93" s="39"/>
      <c r="AC93" s="39"/>
      <c r="AD93" s="39"/>
      <c r="AE93" s="39"/>
      <c r="AR93" s="216" t="s">
        <v>152</v>
      </c>
      <c r="AT93" s="216" t="s">
        <v>147</v>
      </c>
      <c r="AU93" s="216" t="s">
        <v>153</v>
      </c>
      <c r="AY93" s="18" t="s">
        <v>143</v>
      </c>
      <c r="BE93" s="217">
        <f>IF(N93="základní",J93,0)</f>
        <v>0</v>
      </c>
      <c r="BF93" s="217">
        <f>IF(N93="snížená",J93,0)</f>
        <v>0</v>
      </c>
      <c r="BG93" s="217">
        <f>IF(N93="zákl. přenesená",J93,0)</f>
        <v>0</v>
      </c>
      <c r="BH93" s="217">
        <f>IF(N93="sníž. přenesená",J93,0)</f>
        <v>0</v>
      </c>
      <c r="BI93" s="217">
        <f>IF(N93="nulová",J93,0)</f>
        <v>0</v>
      </c>
      <c r="BJ93" s="18" t="s">
        <v>153</v>
      </c>
      <c r="BK93" s="217">
        <f>ROUND(I93*H93,2)</f>
        <v>0</v>
      </c>
      <c r="BL93" s="18" t="s">
        <v>152</v>
      </c>
      <c r="BM93" s="216" t="s">
        <v>1204</v>
      </c>
    </row>
    <row r="94" s="2" customFormat="1">
      <c r="A94" s="39"/>
      <c r="B94" s="40"/>
      <c r="C94" s="41"/>
      <c r="D94" s="218" t="s">
        <v>155</v>
      </c>
      <c r="E94" s="41"/>
      <c r="F94" s="219" t="s">
        <v>1205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155</v>
      </c>
      <c r="AU94" s="18" t="s">
        <v>153</v>
      </c>
    </row>
    <row r="95" s="2" customFormat="1">
      <c r="A95" s="39"/>
      <c r="B95" s="40"/>
      <c r="C95" s="41"/>
      <c r="D95" s="218" t="s">
        <v>157</v>
      </c>
      <c r="E95" s="41"/>
      <c r="F95" s="223" t="s">
        <v>583</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157</v>
      </c>
      <c r="AU95" s="18" t="s">
        <v>153</v>
      </c>
    </row>
    <row r="96" s="2" customFormat="1" ht="24.15" customHeight="1">
      <c r="A96" s="39"/>
      <c r="B96" s="40"/>
      <c r="C96" s="205" t="s">
        <v>185</v>
      </c>
      <c r="D96" s="205" t="s">
        <v>147</v>
      </c>
      <c r="E96" s="206" t="s">
        <v>585</v>
      </c>
      <c r="F96" s="207" t="s">
        <v>586</v>
      </c>
      <c r="G96" s="208" t="s">
        <v>580</v>
      </c>
      <c r="H96" s="209">
        <v>6.2830000000000004</v>
      </c>
      <c r="I96" s="210"/>
      <c r="J96" s="211">
        <f>ROUND(I96*H96,2)</f>
        <v>0</v>
      </c>
      <c r="K96" s="207" t="s">
        <v>151</v>
      </c>
      <c r="L96" s="45"/>
      <c r="M96" s="212" t="s">
        <v>19</v>
      </c>
      <c r="N96" s="213" t="s">
        <v>45</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147</v>
      </c>
      <c r="AU96" s="216" t="s">
        <v>153</v>
      </c>
      <c r="AY96" s="18" t="s">
        <v>143</v>
      </c>
      <c r="BE96" s="217">
        <f>IF(N96="základní",J96,0)</f>
        <v>0</v>
      </c>
      <c r="BF96" s="217">
        <f>IF(N96="snížená",J96,0)</f>
        <v>0</v>
      </c>
      <c r="BG96" s="217">
        <f>IF(N96="zákl. přenesená",J96,0)</f>
        <v>0</v>
      </c>
      <c r="BH96" s="217">
        <f>IF(N96="sníž. přenesená",J96,0)</f>
        <v>0</v>
      </c>
      <c r="BI96" s="217">
        <f>IF(N96="nulová",J96,0)</f>
        <v>0</v>
      </c>
      <c r="BJ96" s="18" t="s">
        <v>153</v>
      </c>
      <c r="BK96" s="217">
        <f>ROUND(I96*H96,2)</f>
        <v>0</v>
      </c>
      <c r="BL96" s="18" t="s">
        <v>152</v>
      </c>
      <c r="BM96" s="216" t="s">
        <v>1206</v>
      </c>
    </row>
    <row r="97" s="2" customFormat="1">
      <c r="A97" s="39"/>
      <c r="B97" s="40"/>
      <c r="C97" s="41"/>
      <c r="D97" s="218" t="s">
        <v>155</v>
      </c>
      <c r="E97" s="41"/>
      <c r="F97" s="219" t="s">
        <v>588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155</v>
      </c>
      <c r="AU97" s="18" t="s">
        <v>153</v>
      </c>
    </row>
    <row r="98" s="2" customFormat="1">
      <c r="A98" s="39"/>
      <c r="B98" s="40"/>
      <c r="C98" s="41"/>
      <c r="D98" s="218" t="s">
        <v>157</v>
      </c>
      <c r="E98" s="41"/>
      <c r="F98" s="223" t="s">
        <v>589</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157</v>
      </c>
      <c r="AU98" s="18" t="s">
        <v>153</v>
      </c>
    </row>
    <row r="99" s="2" customFormat="1" ht="24.15" customHeight="1">
      <c r="A99" s="39"/>
      <c r="B99" s="40"/>
      <c r="C99" s="205" t="s">
        <v>152</v>
      </c>
      <c r="D99" s="205" t="s">
        <v>147</v>
      </c>
      <c r="E99" s="206" t="s">
        <v>590</v>
      </c>
      <c r="F99" s="207" t="s">
        <v>591</v>
      </c>
      <c r="G99" s="208" t="s">
        <v>580</v>
      </c>
      <c r="H99" s="209">
        <v>87.962000000000003</v>
      </c>
      <c r="I99" s="210"/>
      <c r="J99" s="211">
        <f>ROUND(I99*H99,2)</f>
        <v>0</v>
      </c>
      <c r="K99" s="207" t="s">
        <v>151</v>
      </c>
      <c r="L99" s="45"/>
      <c r="M99" s="212" t="s">
        <v>19</v>
      </c>
      <c r="N99" s="213" t="s">
        <v>45</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153</v>
      </c>
      <c r="AY99" s="18" t="s">
        <v>143</v>
      </c>
      <c r="BE99" s="217">
        <f>IF(N99="základní",J99,0)</f>
        <v>0</v>
      </c>
      <c r="BF99" s="217">
        <f>IF(N99="snížená",J99,0)</f>
        <v>0</v>
      </c>
      <c r="BG99" s="217">
        <f>IF(N99="zákl. přenesená",J99,0)</f>
        <v>0</v>
      </c>
      <c r="BH99" s="217">
        <f>IF(N99="sníž. přenesená",J99,0)</f>
        <v>0</v>
      </c>
      <c r="BI99" s="217">
        <f>IF(N99="nulová",J99,0)</f>
        <v>0</v>
      </c>
      <c r="BJ99" s="18" t="s">
        <v>153</v>
      </c>
      <c r="BK99" s="217">
        <f>ROUND(I99*H99,2)</f>
        <v>0</v>
      </c>
      <c r="BL99" s="18" t="s">
        <v>152</v>
      </c>
      <c r="BM99" s="216" t="s">
        <v>1207</v>
      </c>
    </row>
    <row r="100" s="2" customFormat="1">
      <c r="A100" s="39"/>
      <c r="B100" s="40"/>
      <c r="C100" s="41"/>
      <c r="D100" s="218" t="s">
        <v>155</v>
      </c>
      <c r="E100" s="41"/>
      <c r="F100" s="219" t="s">
        <v>593</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155</v>
      </c>
      <c r="AU100" s="18" t="s">
        <v>153</v>
      </c>
    </row>
    <row r="101" s="2" customFormat="1">
      <c r="A101" s="39"/>
      <c r="B101" s="40"/>
      <c r="C101" s="41"/>
      <c r="D101" s="218" t="s">
        <v>157</v>
      </c>
      <c r="E101" s="41"/>
      <c r="F101" s="223" t="s">
        <v>589</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157</v>
      </c>
      <c r="AU101" s="18" t="s">
        <v>153</v>
      </c>
    </row>
    <row r="102" s="14" customFormat="1">
      <c r="A102" s="14"/>
      <c r="B102" s="234"/>
      <c r="C102" s="235"/>
      <c r="D102" s="218" t="s">
        <v>159</v>
      </c>
      <c r="E102" s="235"/>
      <c r="F102" s="237" t="s">
        <v>1208</v>
      </c>
      <c r="G102" s="235"/>
      <c r="H102" s="238">
        <v>87.962000000000003</v>
      </c>
      <c r="I102" s="239"/>
      <c r="J102" s="235"/>
      <c r="K102" s="235"/>
      <c r="L102" s="240"/>
      <c r="M102" s="241"/>
      <c r="N102" s="242"/>
      <c r="O102" s="242"/>
      <c r="P102" s="242"/>
      <c r="Q102" s="242"/>
      <c r="R102" s="242"/>
      <c r="S102" s="242"/>
      <c r="T102" s="243"/>
      <c r="U102" s="14"/>
      <c r="V102" s="14"/>
      <c r="W102" s="14"/>
      <c r="X102" s="14"/>
      <c r="Y102" s="14"/>
      <c r="Z102" s="14"/>
      <c r="AA102" s="14"/>
      <c r="AB102" s="14"/>
      <c r="AC102" s="14"/>
      <c r="AD102" s="14"/>
      <c r="AE102" s="14"/>
      <c r="AT102" s="244" t="s">
        <v>159</v>
      </c>
      <c r="AU102" s="244" t="s">
        <v>153</v>
      </c>
      <c r="AV102" s="14" t="s">
        <v>153</v>
      </c>
      <c r="AW102" s="14" t="s">
        <v>4</v>
      </c>
      <c r="AX102" s="14" t="s">
        <v>81</v>
      </c>
      <c r="AY102" s="244" t="s">
        <v>143</v>
      </c>
    </row>
    <row r="103" s="2" customFormat="1" ht="24.15" customHeight="1">
      <c r="A103" s="39"/>
      <c r="B103" s="40"/>
      <c r="C103" s="205" t="s">
        <v>197</v>
      </c>
      <c r="D103" s="205" t="s">
        <v>147</v>
      </c>
      <c r="E103" s="206" t="s">
        <v>596</v>
      </c>
      <c r="F103" s="207" t="s">
        <v>597</v>
      </c>
      <c r="G103" s="208" t="s">
        <v>580</v>
      </c>
      <c r="H103" s="209">
        <v>6.2830000000000004</v>
      </c>
      <c r="I103" s="210"/>
      <c r="J103" s="211">
        <f>ROUND(I103*H103,2)</f>
        <v>0</v>
      </c>
      <c r="K103" s="207" t="s">
        <v>151</v>
      </c>
      <c r="L103" s="45"/>
      <c r="M103" s="212" t="s">
        <v>19</v>
      </c>
      <c r="N103" s="213" t="s">
        <v>45</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153</v>
      </c>
      <c r="AY103" s="18" t="s">
        <v>143</v>
      </c>
      <c r="BE103" s="217">
        <f>IF(N103="základní",J103,0)</f>
        <v>0</v>
      </c>
      <c r="BF103" s="217">
        <f>IF(N103="snížená",J103,0)</f>
        <v>0</v>
      </c>
      <c r="BG103" s="217">
        <f>IF(N103="zákl. přenesená",J103,0)</f>
        <v>0</v>
      </c>
      <c r="BH103" s="217">
        <f>IF(N103="sníž. přenesená",J103,0)</f>
        <v>0</v>
      </c>
      <c r="BI103" s="217">
        <f>IF(N103="nulová",J103,0)</f>
        <v>0</v>
      </c>
      <c r="BJ103" s="18" t="s">
        <v>153</v>
      </c>
      <c r="BK103" s="217">
        <f>ROUND(I103*H103,2)</f>
        <v>0</v>
      </c>
      <c r="BL103" s="18" t="s">
        <v>152</v>
      </c>
      <c r="BM103" s="216" t="s">
        <v>1209</v>
      </c>
    </row>
    <row r="104" s="2" customFormat="1">
      <c r="A104" s="39"/>
      <c r="B104" s="40"/>
      <c r="C104" s="41"/>
      <c r="D104" s="218" t="s">
        <v>155</v>
      </c>
      <c r="E104" s="41"/>
      <c r="F104" s="219" t="s">
        <v>599</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155</v>
      </c>
      <c r="AU104" s="18" t="s">
        <v>153</v>
      </c>
    </row>
    <row r="105" s="2" customFormat="1">
      <c r="A105" s="39"/>
      <c r="B105" s="40"/>
      <c r="C105" s="41"/>
      <c r="D105" s="218" t="s">
        <v>157</v>
      </c>
      <c r="E105" s="41"/>
      <c r="F105" s="223" t="s">
        <v>600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157</v>
      </c>
      <c r="AU105" s="18" t="s">
        <v>153</v>
      </c>
    </row>
    <row r="106" s="14" customFormat="1">
      <c r="A106" s="14"/>
      <c r="B106" s="234"/>
      <c r="C106" s="235"/>
      <c r="D106" s="218" t="s">
        <v>159</v>
      </c>
      <c r="E106" s="236" t="s">
        <v>19</v>
      </c>
      <c r="F106" s="237" t="s">
        <v>1210</v>
      </c>
      <c r="G106" s="235"/>
      <c r="H106" s="238">
        <v>6.2830000000000004</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12" customFormat="1" ht="25.92" customHeight="1">
      <c r="A107" s="12"/>
      <c r="B107" s="189"/>
      <c r="C107" s="190"/>
      <c r="D107" s="191" t="s">
        <v>72</v>
      </c>
      <c r="E107" s="192" t="s">
        <v>609</v>
      </c>
      <c r="F107" s="192" t="s">
        <v>610</v>
      </c>
      <c r="G107" s="190"/>
      <c r="H107" s="190"/>
      <c r="I107" s="193"/>
      <c r="J107" s="194">
        <f>BK107</f>
        <v>0</v>
      </c>
      <c r="K107" s="190"/>
      <c r="L107" s="195"/>
      <c r="M107" s="196"/>
      <c r="N107" s="197"/>
      <c r="O107" s="197"/>
      <c r="P107" s="198">
        <f>P108+P113+P151+P203+P222</f>
        <v>0</v>
      </c>
      <c r="Q107" s="197"/>
      <c r="R107" s="198">
        <f>R108+R113+R151+R203+R222</f>
        <v>5.5916074700000005</v>
      </c>
      <c r="S107" s="197"/>
      <c r="T107" s="199">
        <f>T108+T113+T151+T203+T222</f>
        <v>6.2826279999999999</v>
      </c>
      <c r="U107" s="12"/>
      <c r="V107" s="12"/>
      <c r="W107" s="12"/>
      <c r="X107" s="12"/>
      <c r="Y107" s="12"/>
      <c r="Z107" s="12"/>
      <c r="AA107" s="12"/>
      <c r="AB107" s="12"/>
      <c r="AC107" s="12"/>
      <c r="AD107" s="12"/>
      <c r="AE107" s="12"/>
      <c r="AR107" s="200" t="s">
        <v>153</v>
      </c>
      <c r="AT107" s="201" t="s">
        <v>72</v>
      </c>
      <c r="AU107" s="201" t="s">
        <v>73</v>
      </c>
      <c r="AY107" s="200" t="s">
        <v>143</v>
      </c>
      <c r="BK107" s="202">
        <f>BK108+BK113+BK151+BK203+BK222</f>
        <v>0</v>
      </c>
    </row>
    <row r="108" s="12" customFormat="1" ht="22.8" customHeight="1">
      <c r="A108" s="12"/>
      <c r="B108" s="189"/>
      <c r="C108" s="190"/>
      <c r="D108" s="191" t="s">
        <v>72</v>
      </c>
      <c r="E108" s="203" t="s">
        <v>632</v>
      </c>
      <c r="F108" s="203" t="s">
        <v>633</v>
      </c>
      <c r="G108" s="190"/>
      <c r="H108" s="190"/>
      <c r="I108" s="193"/>
      <c r="J108" s="204">
        <f>BK108</f>
        <v>0</v>
      </c>
      <c r="K108" s="190"/>
      <c r="L108" s="195"/>
      <c r="M108" s="196"/>
      <c r="N108" s="197"/>
      <c r="O108" s="197"/>
      <c r="P108" s="198">
        <f>SUM(P109:P112)</f>
        <v>0</v>
      </c>
      <c r="Q108" s="197"/>
      <c r="R108" s="198">
        <f>SUM(R109:R112)</f>
        <v>0</v>
      </c>
      <c r="S108" s="197"/>
      <c r="T108" s="199">
        <f>SUM(T109:T112)</f>
        <v>1.5525</v>
      </c>
      <c r="U108" s="12"/>
      <c r="V108" s="12"/>
      <c r="W108" s="12"/>
      <c r="X108" s="12"/>
      <c r="Y108" s="12"/>
      <c r="Z108" s="12"/>
      <c r="AA108" s="12"/>
      <c r="AB108" s="12"/>
      <c r="AC108" s="12"/>
      <c r="AD108" s="12"/>
      <c r="AE108" s="12"/>
      <c r="AR108" s="200" t="s">
        <v>153</v>
      </c>
      <c r="AT108" s="201" t="s">
        <v>72</v>
      </c>
      <c r="AU108" s="201" t="s">
        <v>81</v>
      </c>
      <c r="AY108" s="200" t="s">
        <v>143</v>
      </c>
      <c r="BK108" s="202">
        <f>SUM(BK109:BK112)</f>
        <v>0</v>
      </c>
    </row>
    <row r="109" s="2" customFormat="1" ht="24.15" customHeight="1">
      <c r="A109" s="39"/>
      <c r="B109" s="40"/>
      <c r="C109" s="205" t="s">
        <v>144</v>
      </c>
      <c r="D109" s="205" t="s">
        <v>147</v>
      </c>
      <c r="E109" s="206" t="s">
        <v>1211</v>
      </c>
      <c r="F109" s="207" t="s">
        <v>1212</v>
      </c>
      <c r="G109" s="208" t="s">
        <v>150</v>
      </c>
      <c r="H109" s="209">
        <v>258.60000000000002</v>
      </c>
      <c r="I109" s="210"/>
      <c r="J109" s="211">
        <f>ROUND(I109*H109,2)</f>
        <v>0</v>
      </c>
      <c r="K109" s="207" t="s">
        <v>151</v>
      </c>
      <c r="L109" s="45"/>
      <c r="M109" s="212" t="s">
        <v>19</v>
      </c>
      <c r="N109" s="213" t="s">
        <v>45</v>
      </c>
      <c r="O109" s="85"/>
      <c r="P109" s="214">
        <f>O109*H109</f>
        <v>0</v>
      </c>
      <c r="Q109" s="214">
        <v>0</v>
      </c>
      <c r="R109" s="214">
        <f>Q109*H109</f>
        <v>0</v>
      </c>
      <c r="S109" s="214">
        <v>0.0060000000000000001</v>
      </c>
      <c r="T109" s="215">
        <f>S109*H109</f>
        <v>1.5516000000000001</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1213</v>
      </c>
    </row>
    <row r="110" s="2" customFormat="1">
      <c r="A110" s="39"/>
      <c r="B110" s="40"/>
      <c r="C110" s="41"/>
      <c r="D110" s="218" t="s">
        <v>155</v>
      </c>
      <c r="E110" s="41"/>
      <c r="F110" s="219" t="s">
        <v>1214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ht="14.4" customHeight="1">
      <c r="A111" s="39"/>
      <c r="B111" s="40"/>
      <c r="C111" s="205" t="s">
        <v>242</v>
      </c>
      <c r="D111" s="205" t="s">
        <v>147</v>
      </c>
      <c r="E111" s="206" t="s">
        <v>1215</v>
      </c>
      <c r="F111" s="207" t="s">
        <v>1216</v>
      </c>
      <c r="G111" s="208" t="s">
        <v>761</v>
      </c>
      <c r="H111" s="209">
        <v>3</v>
      </c>
      <c r="I111" s="210"/>
      <c r="J111" s="211">
        <f>ROUND(I111*H111,2)</f>
        <v>0</v>
      </c>
      <c r="K111" s="207" t="s">
        <v>151</v>
      </c>
      <c r="L111" s="45"/>
      <c r="M111" s="212" t="s">
        <v>19</v>
      </c>
      <c r="N111" s="213" t="s">
        <v>45</v>
      </c>
      <c r="O111" s="85"/>
      <c r="P111" s="214">
        <f>O111*H111</f>
        <v>0</v>
      </c>
      <c r="Q111" s="214">
        <v>0</v>
      </c>
      <c r="R111" s="214">
        <f>Q111*H111</f>
        <v>0</v>
      </c>
      <c r="S111" s="214">
        <v>0.00029999999999999997</v>
      </c>
      <c r="T111" s="215">
        <f>S111*H111</f>
        <v>0.00089999999999999998</v>
      </c>
      <c r="U111" s="39"/>
      <c r="V111" s="39"/>
      <c r="W111" s="39"/>
      <c r="X111" s="39"/>
      <c r="Y111" s="39"/>
      <c r="Z111" s="39"/>
      <c r="AA111" s="39"/>
      <c r="AB111" s="39"/>
      <c r="AC111" s="39"/>
      <c r="AD111" s="39"/>
      <c r="AE111" s="39"/>
      <c r="AR111" s="216" t="s">
        <v>308</v>
      </c>
      <c r="AT111" s="216" t="s">
        <v>147</v>
      </c>
      <c r="AU111" s="216" t="s">
        <v>153</v>
      </c>
      <c r="AY111" s="18" t="s">
        <v>143</v>
      </c>
      <c r="BE111" s="217">
        <f>IF(N111="základní",J111,0)</f>
        <v>0</v>
      </c>
      <c r="BF111" s="217">
        <f>IF(N111="snížená",J111,0)</f>
        <v>0</v>
      </c>
      <c r="BG111" s="217">
        <f>IF(N111="zákl. přenesená",J111,0)</f>
        <v>0</v>
      </c>
      <c r="BH111" s="217">
        <f>IF(N111="sníž. přenesená",J111,0)</f>
        <v>0</v>
      </c>
      <c r="BI111" s="217">
        <f>IF(N111="nulová",J111,0)</f>
        <v>0</v>
      </c>
      <c r="BJ111" s="18" t="s">
        <v>153</v>
      </c>
      <c r="BK111" s="217">
        <f>ROUND(I111*H111,2)</f>
        <v>0</v>
      </c>
      <c r="BL111" s="18" t="s">
        <v>308</v>
      </c>
      <c r="BM111" s="216" t="s">
        <v>1217</v>
      </c>
    </row>
    <row r="112" s="2" customFormat="1">
      <c r="A112" s="39"/>
      <c r="B112" s="40"/>
      <c r="C112" s="41"/>
      <c r="D112" s="218" t="s">
        <v>155</v>
      </c>
      <c r="E112" s="41"/>
      <c r="F112" s="219" t="s">
        <v>1218</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155</v>
      </c>
      <c r="AU112" s="18" t="s">
        <v>153</v>
      </c>
    </row>
    <row r="113" s="12" customFormat="1" ht="22.8" customHeight="1">
      <c r="A113" s="12"/>
      <c r="B113" s="189"/>
      <c r="C113" s="190"/>
      <c r="D113" s="191" t="s">
        <v>72</v>
      </c>
      <c r="E113" s="203" t="s">
        <v>685</v>
      </c>
      <c r="F113" s="203" t="s">
        <v>686</v>
      </c>
      <c r="G113" s="190"/>
      <c r="H113" s="190"/>
      <c r="I113" s="193"/>
      <c r="J113" s="204">
        <f>BK113</f>
        <v>0</v>
      </c>
      <c r="K113" s="190"/>
      <c r="L113" s="195"/>
      <c r="M113" s="196"/>
      <c r="N113" s="197"/>
      <c r="O113" s="197"/>
      <c r="P113" s="198">
        <f>SUM(P114:P150)</f>
        <v>0</v>
      </c>
      <c r="Q113" s="197"/>
      <c r="R113" s="198">
        <f>SUM(R114:R150)</f>
        <v>2.8575235700000006</v>
      </c>
      <c r="S113" s="197"/>
      <c r="T113" s="199">
        <f>SUM(T114:T150)</f>
        <v>2.5230000000000001</v>
      </c>
      <c r="U113" s="12"/>
      <c r="V113" s="12"/>
      <c r="W113" s="12"/>
      <c r="X113" s="12"/>
      <c r="Y113" s="12"/>
      <c r="Z113" s="12"/>
      <c r="AA113" s="12"/>
      <c r="AB113" s="12"/>
      <c r="AC113" s="12"/>
      <c r="AD113" s="12"/>
      <c r="AE113" s="12"/>
      <c r="AR113" s="200" t="s">
        <v>153</v>
      </c>
      <c r="AT113" s="201" t="s">
        <v>72</v>
      </c>
      <c r="AU113" s="201" t="s">
        <v>81</v>
      </c>
      <c r="AY113" s="200" t="s">
        <v>143</v>
      </c>
      <c r="BK113" s="202">
        <f>SUM(BK114:BK150)</f>
        <v>0</v>
      </c>
    </row>
    <row r="114" s="2" customFormat="1" ht="24.15" customHeight="1">
      <c r="A114" s="39"/>
      <c r="B114" s="40"/>
      <c r="C114" s="205" t="s">
        <v>194</v>
      </c>
      <c r="D114" s="205" t="s">
        <v>147</v>
      </c>
      <c r="E114" s="206" t="s">
        <v>1219</v>
      </c>
      <c r="F114" s="207" t="s">
        <v>1220</v>
      </c>
      <c r="G114" s="208" t="s">
        <v>1057</v>
      </c>
      <c r="H114" s="209">
        <v>13.800000000000001</v>
      </c>
      <c r="I114" s="210"/>
      <c r="J114" s="211">
        <f>ROUND(I114*H114,2)</f>
        <v>0</v>
      </c>
      <c r="K114" s="207" t="s">
        <v>151</v>
      </c>
      <c r="L114" s="45"/>
      <c r="M114" s="212" t="s">
        <v>19</v>
      </c>
      <c r="N114" s="213" t="s">
        <v>45</v>
      </c>
      <c r="O114" s="85"/>
      <c r="P114" s="214">
        <f>O114*H114</f>
        <v>0</v>
      </c>
      <c r="Q114" s="214">
        <v>0.00122</v>
      </c>
      <c r="R114" s="214">
        <f>Q114*H114</f>
        <v>0.016836</v>
      </c>
      <c r="S114" s="214">
        <v>0</v>
      </c>
      <c r="T114" s="215">
        <f>S114*H114</f>
        <v>0</v>
      </c>
      <c r="U114" s="39"/>
      <c r="V114" s="39"/>
      <c r="W114" s="39"/>
      <c r="X114" s="39"/>
      <c r="Y114" s="39"/>
      <c r="Z114" s="39"/>
      <c r="AA114" s="39"/>
      <c r="AB114" s="39"/>
      <c r="AC114" s="39"/>
      <c r="AD114" s="39"/>
      <c r="AE114" s="39"/>
      <c r="AR114" s="216" t="s">
        <v>308</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308</v>
      </c>
      <c r="BM114" s="216" t="s">
        <v>1221</v>
      </c>
    </row>
    <row r="115" s="2" customFormat="1">
      <c r="A115" s="39"/>
      <c r="B115" s="40"/>
      <c r="C115" s="41"/>
      <c r="D115" s="218" t="s">
        <v>155</v>
      </c>
      <c r="E115" s="41"/>
      <c r="F115" s="219" t="s">
        <v>1222</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1223</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24.15" customHeight="1">
      <c r="A117" s="39"/>
      <c r="B117" s="40"/>
      <c r="C117" s="205" t="s">
        <v>253</v>
      </c>
      <c r="D117" s="205" t="s">
        <v>147</v>
      </c>
      <c r="E117" s="206" t="s">
        <v>1224</v>
      </c>
      <c r="F117" s="207" t="s">
        <v>1225</v>
      </c>
      <c r="G117" s="208" t="s">
        <v>264</v>
      </c>
      <c r="H117" s="209">
        <v>45</v>
      </c>
      <c r="I117" s="210"/>
      <c r="J117" s="211">
        <f>ROUND(I117*H117,2)</f>
        <v>0</v>
      </c>
      <c r="K117" s="207" t="s">
        <v>151</v>
      </c>
      <c r="L117" s="45"/>
      <c r="M117" s="212" t="s">
        <v>19</v>
      </c>
      <c r="N117" s="213" t="s">
        <v>45</v>
      </c>
      <c r="O117" s="85"/>
      <c r="P117" s="214">
        <f>O117*H117</f>
        <v>0</v>
      </c>
      <c r="Q117" s="214">
        <v>0</v>
      </c>
      <c r="R117" s="214">
        <f>Q117*H117</f>
        <v>0</v>
      </c>
      <c r="S117" s="214">
        <v>0.01584</v>
      </c>
      <c r="T117" s="215">
        <f>S117*H117</f>
        <v>0.71279999999999999</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1226</v>
      </c>
    </row>
    <row r="118" s="2" customFormat="1">
      <c r="A118" s="39"/>
      <c r="B118" s="40"/>
      <c r="C118" s="41"/>
      <c r="D118" s="218" t="s">
        <v>155</v>
      </c>
      <c r="E118" s="41"/>
      <c r="F118" s="219" t="s">
        <v>1227</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1228</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24.15" customHeight="1">
      <c r="A120" s="39"/>
      <c r="B120" s="40"/>
      <c r="C120" s="205" t="s">
        <v>261</v>
      </c>
      <c r="D120" s="205" t="s">
        <v>147</v>
      </c>
      <c r="E120" s="206" t="s">
        <v>1229</v>
      </c>
      <c r="F120" s="207" t="s">
        <v>1230</v>
      </c>
      <c r="G120" s="208" t="s">
        <v>264</v>
      </c>
      <c r="H120" s="209">
        <v>45</v>
      </c>
      <c r="I120" s="210"/>
      <c r="J120" s="211">
        <f>ROUND(I120*H120,2)</f>
        <v>0</v>
      </c>
      <c r="K120" s="207" t="s">
        <v>151</v>
      </c>
      <c r="L120" s="45"/>
      <c r="M120" s="212" t="s">
        <v>19</v>
      </c>
      <c r="N120" s="213" t="s">
        <v>45</v>
      </c>
      <c r="O120" s="85"/>
      <c r="P120" s="214">
        <f>O120*H120</f>
        <v>0</v>
      </c>
      <c r="Q120" s="214">
        <v>0.017520000000000001</v>
      </c>
      <c r="R120" s="214">
        <f>Q120*H120</f>
        <v>0.78839999999999999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1231</v>
      </c>
    </row>
    <row r="121" s="2" customFormat="1">
      <c r="A121" s="39"/>
      <c r="B121" s="40"/>
      <c r="C121" s="41"/>
      <c r="D121" s="218" t="s">
        <v>155</v>
      </c>
      <c r="E121" s="41"/>
      <c r="F121" s="219" t="s">
        <v>1232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c r="A122" s="39"/>
      <c r="B122" s="40"/>
      <c r="C122" s="41"/>
      <c r="D122" s="218" t="s">
        <v>157</v>
      </c>
      <c r="E122" s="41"/>
      <c r="F122" s="223" t="s">
        <v>1233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157</v>
      </c>
      <c r="AU122" s="18" t="s">
        <v>153</v>
      </c>
    </row>
    <row r="123" s="2" customFormat="1" ht="24.15" customHeight="1">
      <c r="A123" s="39"/>
      <c r="B123" s="40"/>
      <c r="C123" s="205" t="s">
        <v>284</v>
      </c>
      <c r="D123" s="205" t="s">
        <v>147</v>
      </c>
      <c r="E123" s="206" t="s">
        <v>1234</v>
      </c>
      <c r="F123" s="207" t="s">
        <v>1235</v>
      </c>
      <c r="G123" s="208" t="s">
        <v>150</v>
      </c>
      <c r="H123" s="209">
        <v>258.60000000000002</v>
      </c>
      <c r="I123" s="210"/>
      <c r="J123" s="211">
        <f>ROUND(I123*H123,2)</f>
        <v>0</v>
      </c>
      <c r="K123" s="207" t="s">
        <v>151</v>
      </c>
      <c r="L123" s="45"/>
      <c r="M123" s="212" t="s">
        <v>19</v>
      </c>
      <c r="N123" s="213" t="s">
        <v>45</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308</v>
      </c>
      <c r="AT123" s="216" t="s">
        <v>147</v>
      </c>
      <c r="AU123" s="216" t="s">
        <v>153</v>
      </c>
      <c r="AY123" s="18" t="s">
        <v>143</v>
      </c>
      <c r="BE123" s="217">
        <f>IF(N123="základní",J123,0)</f>
        <v>0</v>
      </c>
      <c r="BF123" s="217">
        <f>IF(N123="snížená",J123,0)</f>
        <v>0</v>
      </c>
      <c r="BG123" s="217">
        <f>IF(N123="zákl. přenesená",J123,0)</f>
        <v>0</v>
      </c>
      <c r="BH123" s="217">
        <f>IF(N123="sníž. přenesená",J123,0)</f>
        <v>0</v>
      </c>
      <c r="BI123" s="217">
        <f>IF(N123="nulová",J123,0)</f>
        <v>0</v>
      </c>
      <c r="BJ123" s="18" t="s">
        <v>153</v>
      </c>
      <c r="BK123" s="217">
        <f>ROUND(I123*H123,2)</f>
        <v>0</v>
      </c>
      <c r="BL123" s="18" t="s">
        <v>308</v>
      </c>
      <c r="BM123" s="216" t="s">
        <v>1236</v>
      </c>
    </row>
    <row r="124" s="2" customFormat="1">
      <c r="A124" s="39"/>
      <c r="B124" s="40"/>
      <c r="C124" s="41"/>
      <c r="D124" s="218" t="s">
        <v>155</v>
      </c>
      <c r="E124" s="41"/>
      <c r="F124" s="219" t="s">
        <v>1237</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155</v>
      </c>
      <c r="AU124" s="18" t="s">
        <v>153</v>
      </c>
    </row>
    <row r="125" s="2" customFormat="1">
      <c r="A125" s="39"/>
      <c r="B125" s="40"/>
      <c r="C125" s="41"/>
      <c r="D125" s="218" t="s">
        <v>157</v>
      </c>
      <c r="E125" s="41"/>
      <c r="F125" s="223" t="s">
        <v>692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157</v>
      </c>
      <c r="AU125" s="18" t="s">
        <v>153</v>
      </c>
    </row>
    <row r="126" s="2" customFormat="1" ht="24.15" customHeight="1">
      <c r="A126" s="39"/>
      <c r="B126" s="40"/>
      <c r="C126" s="256" t="s">
        <v>289</v>
      </c>
      <c r="D126" s="256" t="s">
        <v>191</v>
      </c>
      <c r="E126" s="257" t="s">
        <v>1238</v>
      </c>
      <c r="F126" s="258" t="s">
        <v>1239</v>
      </c>
      <c r="G126" s="259" t="s">
        <v>1057</v>
      </c>
      <c r="H126" s="260">
        <v>1.629</v>
      </c>
      <c r="I126" s="261"/>
      <c r="J126" s="262">
        <f>ROUND(I126*H126,2)</f>
        <v>0</v>
      </c>
      <c r="K126" s="258" t="s">
        <v>151</v>
      </c>
      <c r="L126" s="263"/>
      <c r="M126" s="264" t="s">
        <v>19</v>
      </c>
      <c r="N126" s="265" t="s">
        <v>45</v>
      </c>
      <c r="O126" s="85"/>
      <c r="P126" s="214">
        <f>O126*H126</f>
        <v>0</v>
      </c>
      <c r="Q126" s="214">
        <v>0.55000000000000004</v>
      </c>
      <c r="R126" s="214">
        <f>Q126*H126</f>
        <v>0.89595000000000002</v>
      </c>
      <c r="S126" s="214">
        <v>0</v>
      </c>
      <c r="T126" s="215">
        <f>S126*H126</f>
        <v>0</v>
      </c>
      <c r="U126" s="39"/>
      <c r="V126" s="39"/>
      <c r="W126" s="39"/>
      <c r="X126" s="39"/>
      <c r="Y126" s="39"/>
      <c r="Z126" s="39"/>
      <c r="AA126" s="39"/>
      <c r="AB126" s="39"/>
      <c r="AC126" s="39"/>
      <c r="AD126" s="39"/>
      <c r="AE126" s="39"/>
      <c r="AR126" s="216" t="s">
        <v>391</v>
      </c>
      <c r="AT126" s="216" t="s">
        <v>191</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1240</v>
      </c>
    </row>
    <row r="127" s="2" customFormat="1">
      <c r="A127" s="39"/>
      <c r="B127" s="40"/>
      <c r="C127" s="41"/>
      <c r="D127" s="218" t="s">
        <v>155</v>
      </c>
      <c r="E127" s="41"/>
      <c r="F127" s="219" t="s">
        <v>1239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14" customFormat="1">
      <c r="A128" s="14"/>
      <c r="B128" s="234"/>
      <c r="C128" s="235"/>
      <c r="D128" s="218" t="s">
        <v>159</v>
      </c>
      <c r="E128" s="236" t="s">
        <v>19</v>
      </c>
      <c r="F128" s="237" t="s">
        <v>1241</v>
      </c>
      <c r="G128" s="235"/>
      <c r="H128" s="238">
        <v>1.629</v>
      </c>
      <c r="I128" s="239"/>
      <c r="J128" s="235"/>
      <c r="K128" s="235"/>
      <c r="L128" s="240"/>
      <c r="M128" s="241"/>
      <c r="N128" s="242"/>
      <c r="O128" s="242"/>
      <c r="P128" s="242"/>
      <c r="Q128" s="242"/>
      <c r="R128" s="242"/>
      <c r="S128" s="242"/>
      <c r="T128" s="243"/>
      <c r="U128" s="14"/>
      <c r="V128" s="14"/>
      <c r="W128" s="14"/>
      <c r="X128" s="14"/>
      <c r="Y128" s="14"/>
      <c r="Z128" s="14"/>
      <c r="AA128" s="14"/>
      <c r="AB128" s="14"/>
      <c r="AC128" s="14"/>
      <c r="AD128" s="14"/>
      <c r="AE128" s="14"/>
      <c r="AT128" s="244" t="s">
        <v>159</v>
      </c>
      <c r="AU128" s="244" t="s">
        <v>153</v>
      </c>
      <c r="AV128" s="14" t="s">
        <v>153</v>
      </c>
      <c r="AW128" s="14" t="s">
        <v>35</v>
      </c>
      <c r="AX128" s="14" t="s">
        <v>81</v>
      </c>
      <c r="AY128" s="244" t="s">
        <v>143</v>
      </c>
    </row>
    <row r="129" s="2" customFormat="1" ht="24.15" customHeight="1">
      <c r="A129" s="39"/>
      <c r="B129" s="40"/>
      <c r="C129" s="205" t="s">
        <v>294</v>
      </c>
      <c r="D129" s="205" t="s">
        <v>147</v>
      </c>
      <c r="E129" s="206" t="s">
        <v>1242</v>
      </c>
      <c r="F129" s="207" t="s">
        <v>1243</v>
      </c>
      <c r="G129" s="208" t="s">
        <v>264</v>
      </c>
      <c r="H129" s="209">
        <v>646.5</v>
      </c>
      <c r="I129" s="210"/>
      <c r="J129" s="211">
        <f>ROUND(I129*H129,2)</f>
        <v>0</v>
      </c>
      <c r="K129" s="207" t="s">
        <v>151</v>
      </c>
      <c r="L129" s="45"/>
      <c r="M129" s="212" t="s">
        <v>19</v>
      </c>
      <c r="N129" s="213" t="s">
        <v>45</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308</v>
      </c>
      <c r="AT129" s="216" t="s">
        <v>147</v>
      </c>
      <c r="AU129" s="216" t="s">
        <v>153</v>
      </c>
      <c r="AY129" s="18" t="s">
        <v>143</v>
      </c>
      <c r="BE129" s="217">
        <f>IF(N129="základní",J129,0)</f>
        <v>0</v>
      </c>
      <c r="BF129" s="217">
        <f>IF(N129="snížená",J129,0)</f>
        <v>0</v>
      </c>
      <c r="BG129" s="217">
        <f>IF(N129="zákl. přenesená",J129,0)</f>
        <v>0</v>
      </c>
      <c r="BH129" s="217">
        <f>IF(N129="sníž. přenesená",J129,0)</f>
        <v>0</v>
      </c>
      <c r="BI129" s="217">
        <f>IF(N129="nulová",J129,0)</f>
        <v>0</v>
      </c>
      <c r="BJ129" s="18" t="s">
        <v>153</v>
      </c>
      <c r="BK129" s="217">
        <f>ROUND(I129*H129,2)</f>
        <v>0</v>
      </c>
      <c r="BL129" s="18" t="s">
        <v>308</v>
      </c>
      <c r="BM129" s="216" t="s">
        <v>1244</v>
      </c>
    </row>
    <row r="130" s="2" customFormat="1">
      <c r="A130" s="39"/>
      <c r="B130" s="40"/>
      <c r="C130" s="41"/>
      <c r="D130" s="218" t="s">
        <v>155</v>
      </c>
      <c r="E130" s="41"/>
      <c r="F130" s="219" t="s">
        <v>1245</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155</v>
      </c>
      <c r="AU130" s="18" t="s">
        <v>153</v>
      </c>
    </row>
    <row r="131" s="2" customFormat="1">
      <c r="A131" s="39"/>
      <c r="B131" s="40"/>
      <c r="C131" s="41"/>
      <c r="D131" s="218" t="s">
        <v>157</v>
      </c>
      <c r="E131" s="41"/>
      <c r="F131" s="223" t="s">
        <v>692</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157</v>
      </c>
      <c r="AU131" s="18" t="s">
        <v>153</v>
      </c>
    </row>
    <row r="132" s="14" customFormat="1">
      <c r="A132" s="14"/>
      <c r="B132" s="234"/>
      <c r="C132" s="235"/>
      <c r="D132" s="218" t="s">
        <v>159</v>
      </c>
      <c r="E132" s="236" t="s">
        <v>19</v>
      </c>
      <c r="F132" s="237" t="s">
        <v>1246</v>
      </c>
      <c r="G132" s="235"/>
      <c r="H132" s="238">
        <v>646.5</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81</v>
      </c>
      <c r="AY132" s="244" t="s">
        <v>143</v>
      </c>
    </row>
    <row r="133" s="2" customFormat="1" ht="24.15" customHeight="1">
      <c r="A133" s="39"/>
      <c r="B133" s="40"/>
      <c r="C133" s="256" t="s">
        <v>299</v>
      </c>
      <c r="D133" s="256" t="s">
        <v>191</v>
      </c>
      <c r="E133" s="257" t="s">
        <v>1247</v>
      </c>
      <c r="F133" s="258" t="s">
        <v>1248</v>
      </c>
      <c r="G133" s="259" t="s">
        <v>1057</v>
      </c>
      <c r="H133" s="260">
        <v>1.8620000000000001</v>
      </c>
      <c r="I133" s="261"/>
      <c r="J133" s="262">
        <f>ROUND(I133*H133,2)</f>
        <v>0</v>
      </c>
      <c r="K133" s="258" t="s">
        <v>151</v>
      </c>
      <c r="L133" s="263"/>
      <c r="M133" s="264" t="s">
        <v>19</v>
      </c>
      <c r="N133" s="265" t="s">
        <v>45</v>
      </c>
      <c r="O133" s="85"/>
      <c r="P133" s="214">
        <f>O133*H133</f>
        <v>0</v>
      </c>
      <c r="Q133" s="214">
        <v>0.55000000000000004</v>
      </c>
      <c r="R133" s="214">
        <f>Q133*H133</f>
        <v>1.0241000000000002</v>
      </c>
      <c r="S133" s="214">
        <v>0</v>
      </c>
      <c r="T133" s="215">
        <f>S133*H133</f>
        <v>0</v>
      </c>
      <c r="U133" s="39"/>
      <c r="V133" s="39"/>
      <c r="W133" s="39"/>
      <c r="X133" s="39"/>
      <c r="Y133" s="39"/>
      <c r="Z133" s="39"/>
      <c r="AA133" s="39"/>
      <c r="AB133" s="39"/>
      <c r="AC133" s="39"/>
      <c r="AD133" s="39"/>
      <c r="AE133" s="39"/>
      <c r="AR133" s="216" t="s">
        <v>391</v>
      </c>
      <c r="AT133" s="216" t="s">
        <v>191</v>
      </c>
      <c r="AU133" s="216" t="s">
        <v>153</v>
      </c>
      <c r="AY133" s="18" t="s">
        <v>143</v>
      </c>
      <c r="BE133" s="217">
        <f>IF(N133="základní",J133,0)</f>
        <v>0</v>
      </c>
      <c r="BF133" s="217">
        <f>IF(N133="snížená",J133,0)</f>
        <v>0</v>
      </c>
      <c r="BG133" s="217">
        <f>IF(N133="zákl. přenesená",J133,0)</f>
        <v>0</v>
      </c>
      <c r="BH133" s="217">
        <f>IF(N133="sníž. přenesená",J133,0)</f>
        <v>0</v>
      </c>
      <c r="BI133" s="217">
        <f>IF(N133="nulová",J133,0)</f>
        <v>0</v>
      </c>
      <c r="BJ133" s="18" t="s">
        <v>153</v>
      </c>
      <c r="BK133" s="217">
        <f>ROUND(I133*H133,2)</f>
        <v>0</v>
      </c>
      <c r="BL133" s="18" t="s">
        <v>308</v>
      </c>
      <c r="BM133" s="216" t="s">
        <v>1249</v>
      </c>
    </row>
    <row r="134" s="2" customFormat="1">
      <c r="A134" s="39"/>
      <c r="B134" s="40"/>
      <c r="C134" s="41"/>
      <c r="D134" s="218" t="s">
        <v>155</v>
      </c>
      <c r="E134" s="41"/>
      <c r="F134" s="219" t="s">
        <v>1248</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155</v>
      </c>
      <c r="AU134" s="18" t="s">
        <v>153</v>
      </c>
    </row>
    <row r="135" s="14" customFormat="1">
      <c r="A135" s="14"/>
      <c r="B135" s="234"/>
      <c r="C135" s="235"/>
      <c r="D135" s="218" t="s">
        <v>159</v>
      </c>
      <c r="E135" s="236" t="s">
        <v>19</v>
      </c>
      <c r="F135" s="237" t="s">
        <v>1250</v>
      </c>
      <c r="G135" s="235"/>
      <c r="H135" s="238">
        <v>1.8620000000000001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159</v>
      </c>
      <c r="AU135" s="244" t="s">
        <v>153</v>
      </c>
      <c r="AV135" s="14" t="s">
        <v>153</v>
      </c>
      <c r="AW135" s="14" t="s">
        <v>35</v>
      </c>
      <c r="AX135" s="14" t="s">
        <v>81</v>
      </c>
      <c r="AY135" s="244" t="s">
        <v>143</v>
      </c>
    </row>
    <row r="136" s="2" customFormat="1" ht="24.15" customHeight="1">
      <c r="A136" s="39"/>
      <c r="B136" s="40"/>
      <c r="C136" s="205" t="s">
        <v>8</v>
      </c>
      <c r="D136" s="205" t="s">
        <v>147</v>
      </c>
      <c r="E136" s="206" t="s">
        <v>1251</v>
      </c>
      <c r="F136" s="207" t="s">
        <v>1252</v>
      </c>
      <c r="G136" s="208" t="s">
        <v>150</v>
      </c>
      <c r="H136" s="209">
        <v>258.60000000000002</v>
      </c>
      <c r="I136" s="210"/>
      <c r="J136" s="211">
        <f>ROUND(I136*H136,2)</f>
        <v>0</v>
      </c>
      <c r="K136" s="207" t="s">
        <v>151</v>
      </c>
      <c r="L136" s="45"/>
      <c r="M136" s="212" t="s">
        <v>19</v>
      </c>
      <c r="N136" s="213" t="s">
        <v>45</v>
      </c>
      <c r="O136" s="85"/>
      <c r="P136" s="214">
        <f>O136*H136</f>
        <v>0</v>
      </c>
      <c r="Q136" s="214">
        <v>0</v>
      </c>
      <c r="R136" s="214">
        <f>Q136*H136</f>
        <v>0</v>
      </c>
      <c r="S136" s="214">
        <v>0.0070000000000000001</v>
      </c>
      <c r="T136" s="215">
        <f>S136*H136</f>
        <v>1.8102000000000003</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1253</v>
      </c>
    </row>
    <row r="137" s="2" customFormat="1">
      <c r="A137" s="39"/>
      <c r="B137" s="40"/>
      <c r="C137" s="41"/>
      <c r="D137" s="218" t="s">
        <v>155</v>
      </c>
      <c r="E137" s="41"/>
      <c r="F137" s="219" t="s">
        <v>1254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308</v>
      </c>
      <c r="D138" s="205" t="s">
        <v>147</v>
      </c>
      <c r="E138" s="206" t="s">
        <v>1255</v>
      </c>
      <c r="F138" s="207" t="s">
        <v>1256</v>
      </c>
      <c r="G138" s="208" t="s">
        <v>1057</v>
      </c>
      <c r="H138" s="209">
        <v>3.4910000000000001</v>
      </c>
      <c r="I138" s="210"/>
      <c r="J138" s="211">
        <f>ROUND(I138*H138,2)</f>
        <v>0</v>
      </c>
      <c r="K138" s="207" t="s">
        <v>151</v>
      </c>
      <c r="L138" s="45"/>
      <c r="M138" s="212" t="s">
        <v>19</v>
      </c>
      <c r="N138" s="213" t="s">
        <v>45</v>
      </c>
      <c r="O138" s="85"/>
      <c r="P138" s="214">
        <f>O138*H138</f>
        <v>0</v>
      </c>
      <c r="Q138" s="214">
        <v>0.023369999999999998</v>
      </c>
      <c r="R138" s="214">
        <f>Q138*H138</f>
        <v>0.081584669999999998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1257</v>
      </c>
    </row>
    <row r="139" s="2" customFormat="1">
      <c r="A139" s="39"/>
      <c r="B139" s="40"/>
      <c r="C139" s="41"/>
      <c r="D139" s="218" t="s">
        <v>155</v>
      </c>
      <c r="E139" s="41"/>
      <c r="F139" s="219" t="s">
        <v>1258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c r="A140" s="39"/>
      <c r="B140" s="40"/>
      <c r="C140" s="41"/>
      <c r="D140" s="218" t="s">
        <v>157</v>
      </c>
      <c r="E140" s="41"/>
      <c r="F140" s="223" t="s">
        <v>1259</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157</v>
      </c>
      <c r="AU140" s="18" t="s">
        <v>153</v>
      </c>
    </row>
    <row r="141" s="14" customFormat="1">
      <c r="A141" s="14"/>
      <c r="B141" s="234"/>
      <c r="C141" s="235"/>
      <c r="D141" s="218" t="s">
        <v>159</v>
      </c>
      <c r="E141" s="236" t="s">
        <v>19</v>
      </c>
      <c r="F141" s="237" t="s">
        <v>1241</v>
      </c>
      <c r="G141" s="235"/>
      <c r="H141" s="238">
        <v>1.629</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159</v>
      </c>
      <c r="AU141" s="244" t="s">
        <v>153</v>
      </c>
      <c r="AV141" s="14" t="s">
        <v>153</v>
      </c>
      <c r="AW141" s="14" t="s">
        <v>35</v>
      </c>
      <c r="AX141" s="14" t="s">
        <v>73</v>
      </c>
      <c r="AY141" s="244" t="s">
        <v>143</v>
      </c>
    </row>
    <row r="142" s="14" customFormat="1">
      <c r="A142" s="14"/>
      <c r="B142" s="234"/>
      <c r="C142" s="235"/>
      <c r="D142" s="218" t="s">
        <v>159</v>
      </c>
      <c r="E142" s="236" t="s">
        <v>19</v>
      </c>
      <c r="F142" s="237" t="s">
        <v>1250</v>
      </c>
      <c r="G142" s="235"/>
      <c r="H142" s="238">
        <v>1.8620000000000001</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5" customFormat="1">
      <c r="A143" s="15"/>
      <c r="B143" s="245"/>
      <c r="C143" s="246"/>
      <c r="D143" s="218" t="s">
        <v>159</v>
      </c>
      <c r="E143" s="247" t="s">
        <v>19</v>
      </c>
      <c r="F143" s="248" t="s">
        <v>179</v>
      </c>
      <c r="G143" s="246"/>
      <c r="H143" s="249">
        <v>3.4910000000000001</v>
      </c>
      <c r="I143" s="250"/>
      <c r="J143" s="246"/>
      <c r="K143" s="246"/>
      <c r="L143" s="251"/>
      <c r="M143" s="252"/>
      <c r="N143" s="253"/>
      <c r="O143" s="253"/>
      <c r="P143" s="253"/>
      <c r="Q143" s="253"/>
      <c r="R143" s="253"/>
      <c r="S143" s="253"/>
      <c r="T143" s="254"/>
      <c r="U143" s="15"/>
      <c r="V143" s="15"/>
      <c r="W143" s="15"/>
      <c r="X143" s="15"/>
      <c r="Y143" s="15"/>
      <c r="Z143" s="15"/>
      <c r="AA143" s="15"/>
      <c r="AB143" s="15"/>
      <c r="AC143" s="15"/>
      <c r="AD143" s="15"/>
      <c r="AE143" s="15"/>
      <c r="AT143" s="255" t="s">
        <v>159</v>
      </c>
      <c r="AU143" s="255" t="s">
        <v>153</v>
      </c>
      <c r="AV143" s="15" t="s">
        <v>152</v>
      </c>
      <c r="AW143" s="15" t="s">
        <v>35</v>
      </c>
      <c r="AX143" s="15" t="s">
        <v>81</v>
      </c>
      <c r="AY143" s="255" t="s">
        <v>143</v>
      </c>
    </row>
    <row r="144" s="2" customFormat="1" ht="24.15" customHeight="1">
      <c r="A144" s="39"/>
      <c r="B144" s="40"/>
      <c r="C144" s="205" t="s">
        <v>313</v>
      </c>
      <c r="D144" s="205" t="s">
        <v>147</v>
      </c>
      <c r="E144" s="206" t="s">
        <v>1260</v>
      </c>
      <c r="F144" s="207" t="s">
        <v>1261</v>
      </c>
      <c r="G144" s="208" t="s">
        <v>1057</v>
      </c>
      <c r="H144" s="209">
        <v>2.0699999999999998</v>
      </c>
      <c r="I144" s="210"/>
      <c r="J144" s="211">
        <f>ROUND(I144*H144,2)</f>
        <v>0</v>
      </c>
      <c r="K144" s="207" t="s">
        <v>151</v>
      </c>
      <c r="L144" s="45"/>
      <c r="M144" s="212" t="s">
        <v>19</v>
      </c>
      <c r="N144" s="213" t="s">
        <v>45</v>
      </c>
      <c r="O144" s="85"/>
      <c r="P144" s="214">
        <f>O144*H144</f>
        <v>0</v>
      </c>
      <c r="Q144" s="214">
        <v>0.024469999999999999</v>
      </c>
      <c r="R144" s="214">
        <f>Q144*H144</f>
        <v>0.050652899999999994</v>
      </c>
      <c r="S144" s="214">
        <v>0</v>
      </c>
      <c r="T144" s="215">
        <f>S144*H144</f>
        <v>0</v>
      </c>
      <c r="U144" s="39"/>
      <c r="V144" s="39"/>
      <c r="W144" s="39"/>
      <c r="X144" s="39"/>
      <c r="Y144" s="39"/>
      <c r="Z144" s="39"/>
      <c r="AA144" s="39"/>
      <c r="AB144" s="39"/>
      <c r="AC144" s="39"/>
      <c r="AD144" s="39"/>
      <c r="AE144" s="39"/>
      <c r="AR144" s="216" t="s">
        <v>308</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308</v>
      </c>
      <c r="BM144" s="216" t="s">
        <v>1262</v>
      </c>
    </row>
    <row r="145" s="2" customFormat="1">
      <c r="A145" s="39"/>
      <c r="B145" s="40"/>
      <c r="C145" s="41"/>
      <c r="D145" s="218" t="s">
        <v>155</v>
      </c>
      <c r="E145" s="41"/>
      <c r="F145" s="219" t="s">
        <v>1263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1264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4" customFormat="1">
      <c r="A147" s="14"/>
      <c r="B147" s="234"/>
      <c r="C147" s="235"/>
      <c r="D147" s="218" t="s">
        <v>159</v>
      </c>
      <c r="E147" s="236" t="s">
        <v>19</v>
      </c>
      <c r="F147" s="237" t="s">
        <v>1265</v>
      </c>
      <c r="G147" s="235"/>
      <c r="H147" s="238">
        <v>2.0699999999999998</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159</v>
      </c>
      <c r="AU147" s="244" t="s">
        <v>153</v>
      </c>
      <c r="AV147" s="14" t="s">
        <v>153</v>
      </c>
      <c r="AW147" s="14" t="s">
        <v>35</v>
      </c>
      <c r="AX147" s="14" t="s">
        <v>81</v>
      </c>
      <c r="AY147" s="244" t="s">
        <v>143</v>
      </c>
    </row>
    <row r="148" s="2" customFormat="1" ht="24.15" customHeight="1">
      <c r="A148" s="39"/>
      <c r="B148" s="40"/>
      <c r="C148" s="205" t="s">
        <v>315</v>
      </c>
      <c r="D148" s="205" t="s">
        <v>147</v>
      </c>
      <c r="E148" s="206" t="s">
        <v>1266</v>
      </c>
      <c r="F148" s="207" t="s">
        <v>1267</v>
      </c>
      <c r="G148" s="208" t="s">
        <v>580</v>
      </c>
      <c r="H148" s="209">
        <v>2.8580000000000001</v>
      </c>
      <c r="I148" s="210"/>
      <c r="J148" s="211">
        <f>ROUND(I148*H148,2)</f>
        <v>0</v>
      </c>
      <c r="K148" s="207" t="s">
        <v>151</v>
      </c>
      <c r="L148" s="45"/>
      <c r="M148" s="212" t="s">
        <v>19</v>
      </c>
      <c r="N148" s="213" t="s">
        <v>45</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1268</v>
      </c>
    </row>
    <row r="149" s="2" customFormat="1">
      <c r="A149" s="39"/>
      <c r="B149" s="40"/>
      <c r="C149" s="41"/>
      <c r="D149" s="218" t="s">
        <v>155</v>
      </c>
      <c r="E149" s="41"/>
      <c r="F149" s="219" t="s">
        <v>1269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c r="A150" s="39"/>
      <c r="B150" s="40"/>
      <c r="C150" s="41"/>
      <c r="D150" s="218" t="s">
        <v>157</v>
      </c>
      <c r="E150" s="41"/>
      <c r="F150" s="223" t="s">
        <v>644</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157</v>
      </c>
      <c r="AU150" s="18" t="s">
        <v>153</v>
      </c>
    </row>
    <row r="151" s="12" customFormat="1" ht="22.8" customHeight="1">
      <c r="A151" s="12"/>
      <c r="B151" s="189"/>
      <c r="C151" s="190"/>
      <c r="D151" s="191" t="s">
        <v>72</v>
      </c>
      <c r="E151" s="203" t="s">
        <v>707</v>
      </c>
      <c r="F151" s="203" t="s">
        <v>708</v>
      </c>
      <c r="G151" s="190"/>
      <c r="H151" s="190"/>
      <c r="I151" s="193"/>
      <c r="J151" s="204">
        <f>BK151</f>
        <v>0</v>
      </c>
      <c r="K151" s="190"/>
      <c r="L151" s="195"/>
      <c r="M151" s="196"/>
      <c r="N151" s="197"/>
      <c r="O151" s="197"/>
      <c r="P151" s="198">
        <f>SUM(P152:P202)</f>
        <v>0</v>
      </c>
      <c r="Q151" s="197"/>
      <c r="R151" s="198">
        <f>SUM(R152:R202)</f>
        <v>2.650944</v>
      </c>
      <c r="S151" s="197"/>
      <c r="T151" s="199">
        <f>SUM(T152:T202)</f>
        <v>1.7521280000000001</v>
      </c>
      <c r="U151" s="12"/>
      <c r="V151" s="12"/>
      <c r="W151" s="12"/>
      <c r="X151" s="12"/>
      <c r="Y151" s="12"/>
      <c r="Z151" s="12"/>
      <c r="AA151" s="12"/>
      <c r="AB151" s="12"/>
      <c r="AC151" s="12"/>
      <c r="AD151" s="12"/>
      <c r="AE151" s="12"/>
      <c r="AR151" s="200" t="s">
        <v>153</v>
      </c>
      <c r="AT151" s="201" t="s">
        <v>72</v>
      </c>
      <c r="AU151" s="201" t="s">
        <v>81</v>
      </c>
      <c r="AY151" s="200" t="s">
        <v>143</v>
      </c>
      <c r="BK151" s="202">
        <f>SUM(BK152:BK202)</f>
        <v>0</v>
      </c>
    </row>
    <row r="152" s="2" customFormat="1" ht="14.4" customHeight="1">
      <c r="A152" s="39"/>
      <c r="B152" s="40"/>
      <c r="C152" s="205" t="s">
        <v>320</v>
      </c>
      <c r="D152" s="205" t="s">
        <v>147</v>
      </c>
      <c r="E152" s="206" t="s">
        <v>710</v>
      </c>
      <c r="F152" s="207" t="s">
        <v>711</v>
      </c>
      <c r="G152" s="208" t="s">
        <v>150</v>
      </c>
      <c r="H152" s="209">
        <v>258.60000000000002</v>
      </c>
      <c r="I152" s="210"/>
      <c r="J152" s="211">
        <f>ROUND(I152*H152,2)</f>
        <v>0</v>
      </c>
      <c r="K152" s="207" t="s">
        <v>151</v>
      </c>
      <c r="L152" s="45"/>
      <c r="M152" s="212" t="s">
        <v>19</v>
      </c>
      <c r="N152" s="213" t="s">
        <v>45</v>
      </c>
      <c r="O152" s="85"/>
      <c r="P152" s="214">
        <f>O152*H152</f>
        <v>0</v>
      </c>
      <c r="Q152" s="214">
        <v>0</v>
      </c>
      <c r="R152" s="214">
        <f>Q152*H152</f>
        <v>0</v>
      </c>
      <c r="S152" s="214">
        <v>0.00594</v>
      </c>
      <c r="T152" s="215">
        <f>S152*H152</f>
        <v>1.5360840000000002</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1270</v>
      </c>
    </row>
    <row r="153" s="2" customFormat="1">
      <c r="A153" s="39"/>
      <c r="B153" s="40"/>
      <c r="C153" s="41"/>
      <c r="D153" s="218" t="s">
        <v>155</v>
      </c>
      <c r="E153" s="41"/>
      <c r="F153" s="219" t="s">
        <v>713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14.4" customHeight="1">
      <c r="A154" s="39"/>
      <c r="B154" s="40"/>
      <c r="C154" s="205" t="s">
        <v>326</v>
      </c>
      <c r="D154" s="205" t="s">
        <v>147</v>
      </c>
      <c r="E154" s="206" t="s">
        <v>1271</v>
      </c>
      <c r="F154" s="207" t="s">
        <v>1272</v>
      </c>
      <c r="G154" s="208" t="s">
        <v>264</v>
      </c>
      <c r="H154" s="209">
        <v>14.6</v>
      </c>
      <c r="I154" s="210"/>
      <c r="J154" s="211">
        <f>ROUND(I154*H154,2)</f>
        <v>0</v>
      </c>
      <c r="K154" s="207" t="s">
        <v>151</v>
      </c>
      <c r="L154" s="45"/>
      <c r="M154" s="212" t="s">
        <v>19</v>
      </c>
      <c r="N154" s="213" t="s">
        <v>45</v>
      </c>
      <c r="O154" s="85"/>
      <c r="P154" s="214">
        <f>O154*H154</f>
        <v>0</v>
      </c>
      <c r="Q154" s="214">
        <v>0</v>
      </c>
      <c r="R154" s="214">
        <f>Q154*H154</f>
        <v>0</v>
      </c>
      <c r="S154" s="214">
        <v>0.0018699999999999999</v>
      </c>
      <c r="T154" s="215">
        <f>S154*H154</f>
        <v>0.027301999999999996</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1273</v>
      </c>
    </row>
    <row r="155" s="2" customFormat="1">
      <c r="A155" s="39"/>
      <c r="B155" s="40"/>
      <c r="C155" s="41"/>
      <c r="D155" s="218" t="s">
        <v>155</v>
      </c>
      <c r="E155" s="41"/>
      <c r="F155" s="219" t="s">
        <v>1274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14.4" customHeight="1">
      <c r="A156" s="39"/>
      <c r="B156" s="40"/>
      <c r="C156" s="205" t="s">
        <v>7</v>
      </c>
      <c r="D156" s="205" t="s">
        <v>147</v>
      </c>
      <c r="E156" s="206" t="s">
        <v>1275</v>
      </c>
      <c r="F156" s="207" t="s">
        <v>1276</v>
      </c>
      <c r="G156" s="208" t="s">
        <v>264</v>
      </c>
      <c r="H156" s="209">
        <v>16.800000000000001</v>
      </c>
      <c r="I156" s="210"/>
      <c r="J156" s="211">
        <f>ROUND(I156*H156,2)</f>
        <v>0</v>
      </c>
      <c r="K156" s="207" t="s">
        <v>151</v>
      </c>
      <c r="L156" s="45"/>
      <c r="M156" s="212" t="s">
        <v>19</v>
      </c>
      <c r="N156" s="213" t="s">
        <v>45</v>
      </c>
      <c r="O156" s="85"/>
      <c r="P156" s="214">
        <f>O156*H156</f>
        <v>0</v>
      </c>
      <c r="Q156" s="214">
        <v>0</v>
      </c>
      <c r="R156" s="214">
        <f>Q156*H156</f>
        <v>0</v>
      </c>
      <c r="S156" s="214">
        <v>0.0018699999999999999</v>
      </c>
      <c r="T156" s="215">
        <f>S156*H156</f>
        <v>0.031415999999999999</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1277</v>
      </c>
    </row>
    <row r="157" s="2" customFormat="1">
      <c r="A157" s="39"/>
      <c r="B157" s="40"/>
      <c r="C157" s="41"/>
      <c r="D157" s="218" t="s">
        <v>155</v>
      </c>
      <c r="E157" s="41"/>
      <c r="F157" s="219" t="s">
        <v>1278</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14" customFormat="1">
      <c r="A158" s="14"/>
      <c r="B158" s="234"/>
      <c r="C158" s="235"/>
      <c r="D158" s="218" t="s">
        <v>159</v>
      </c>
      <c r="E158" s="236" t="s">
        <v>19</v>
      </c>
      <c r="F158" s="237" t="s">
        <v>1279</v>
      </c>
      <c r="G158" s="235"/>
      <c r="H158" s="238">
        <v>16.800000000000001</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1280</v>
      </c>
      <c r="F159" s="207" t="s">
        <v>1281</v>
      </c>
      <c r="G159" s="208" t="s">
        <v>264</v>
      </c>
      <c r="H159" s="209">
        <v>49.799999999999997</v>
      </c>
      <c r="I159" s="210"/>
      <c r="J159" s="211">
        <f>ROUND(I159*H159,2)</f>
        <v>0</v>
      </c>
      <c r="K159" s="207" t="s">
        <v>151</v>
      </c>
      <c r="L159" s="45"/>
      <c r="M159" s="212" t="s">
        <v>19</v>
      </c>
      <c r="N159" s="213" t="s">
        <v>45</v>
      </c>
      <c r="O159" s="85"/>
      <c r="P159" s="214">
        <f>O159*H159</f>
        <v>0</v>
      </c>
      <c r="Q159" s="214">
        <v>0</v>
      </c>
      <c r="R159" s="214">
        <f>Q159*H159</f>
        <v>0</v>
      </c>
      <c r="S159" s="214">
        <v>0.0017700000000000001</v>
      </c>
      <c r="T159" s="215">
        <f>S159*H159</f>
        <v>0.088146000000000002</v>
      </c>
      <c r="U159" s="39"/>
      <c r="V159" s="39"/>
      <c r="W159" s="39"/>
      <c r="X159" s="39"/>
      <c r="Y159" s="39"/>
      <c r="Z159" s="39"/>
      <c r="AA159" s="39"/>
      <c r="AB159" s="39"/>
      <c r="AC159" s="39"/>
      <c r="AD159" s="39"/>
      <c r="AE159" s="39"/>
      <c r="AR159" s="216" t="s">
        <v>308</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308</v>
      </c>
      <c r="BM159" s="216" t="s">
        <v>1282</v>
      </c>
    </row>
    <row r="160" s="2" customFormat="1">
      <c r="A160" s="39"/>
      <c r="B160" s="40"/>
      <c r="C160" s="41"/>
      <c r="D160" s="218" t="s">
        <v>155</v>
      </c>
      <c r="E160" s="41"/>
      <c r="F160" s="219" t="s">
        <v>1283</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ht="14.4" customHeight="1">
      <c r="A161" s="39"/>
      <c r="B161" s="40"/>
      <c r="C161" s="205" t="s">
        <v>342</v>
      </c>
      <c r="D161" s="205" t="s">
        <v>147</v>
      </c>
      <c r="E161" s="206" t="s">
        <v>1284</v>
      </c>
      <c r="F161" s="207" t="s">
        <v>1285</v>
      </c>
      <c r="G161" s="208" t="s">
        <v>761</v>
      </c>
      <c r="H161" s="209">
        <v>2</v>
      </c>
      <c r="I161" s="210"/>
      <c r="J161" s="211">
        <f>ROUND(I161*H161,2)</f>
        <v>0</v>
      </c>
      <c r="K161" s="207" t="s">
        <v>151</v>
      </c>
      <c r="L161" s="45"/>
      <c r="M161" s="212" t="s">
        <v>19</v>
      </c>
      <c r="N161" s="213" t="s">
        <v>45</v>
      </c>
      <c r="O161" s="85"/>
      <c r="P161" s="214">
        <f>O161*H161</f>
        <v>0</v>
      </c>
      <c r="Q161" s="214">
        <v>0</v>
      </c>
      <c r="R161" s="214">
        <f>Q161*H161</f>
        <v>0</v>
      </c>
      <c r="S161" s="214">
        <v>0.0090600000000000003</v>
      </c>
      <c r="T161" s="215">
        <f>S161*H161</f>
        <v>0.018120000000000001</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1286</v>
      </c>
    </row>
    <row r="162" s="2" customFormat="1">
      <c r="A162" s="39"/>
      <c r="B162" s="40"/>
      <c r="C162" s="41"/>
      <c r="D162" s="218" t="s">
        <v>155</v>
      </c>
      <c r="E162" s="41"/>
      <c r="F162" s="219" t="s">
        <v>1287</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ht="24.15" customHeight="1">
      <c r="A163" s="39"/>
      <c r="B163" s="40"/>
      <c r="C163" s="205" t="s">
        <v>347</v>
      </c>
      <c r="D163" s="205" t="s">
        <v>147</v>
      </c>
      <c r="E163" s="206" t="s">
        <v>1288</v>
      </c>
      <c r="F163" s="207" t="s">
        <v>1289</v>
      </c>
      <c r="G163" s="208" t="s">
        <v>264</v>
      </c>
      <c r="H163" s="209">
        <v>14</v>
      </c>
      <c r="I163" s="210"/>
      <c r="J163" s="211">
        <f>ROUND(I163*H163,2)</f>
        <v>0</v>
      </c>
      <c r="K163" s="207" t="s">
        <v>151</v>
      </c>
      <c r="L163" s="45"/>
      <c r="M163" s="212" t="s">
        <v>19</v>
      </c>
      <c r="N163" s="213" t="s">
        <v>45</v>
      </c>
      <c r="O163" s="85"/>
      <c r="P163" s="214">
        <f>O163*H163</f>
        <v>0</v>
      </c>
      <c r="Q163" s="214">
        <v>0</v>
      </c>
      <c r="R163" s="214">
        <f>Q163*H163</f>
        <v>0</v>
      </c>
      <c r="S163" s="214">
        <v>0.00191</v>
      </c>
      <c r="T163" s="215">
        <f>S163*H163</f>
        <v>0.02674</v>
      </c>
      <c r="U163" s="39"/>
      <c r="V163" s="39"/>
      <c r="W163" s="39"/>
      <c r="X163" s="39"/>
      <c r="Y163" s="39"/>
      <c r="Z163" s="39"/>
      <c r="AA163" s="39"/>
      <c r="AB163" s="39"/>
      <c r="AC163" s="39"/>
      <c r="AD163" s="39"/>
      <c r="AE163" s="39"/>
      <c r="AR163" s="216" t="s">
        <v>308</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308</v>
      </c>
      <c r="BM163" s="216" t="s">
        <v>1290</v>
      </c>
    </row>
    <row r="164" s="2" customFormat="1">
      <c r="A164" s="39"/>
      <c r="B164" s="40"/>
      <c r="C164" s="41"/>
      <c r="D164" s="218" t="s">
        <v>155</v>
      </c>
      <c r="E164" s="41"/>
      <c r="F164" s="219" t="s">
        <v>1291</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2" customFormat="1" ht="14.4" customHeight="1">
      <c r="A165" s="39"/>
      <c r="B165" s="40"/>
      <c r="C165" s="205" t="s">
        <v>352</v>
      </c>
      <c r="D165" s="205" t="s">
        <v>147</v>
      </c>
      <c r="E165" s="206" t="s">
        <v>1292</v>
      </c>
      <c r="F165" s="207" t="s">
        <v>1293</v>
      </c>
      <c r="G165" s="208" t="s">
        <v>761</v>
      </c>
      <c r="H165" s="209">
        <v>8</v>
      </c>
      <c r="I165" s="210"/>
      <c r="J165" s="211">
        <f>ROUND(I165*H165,2)</f>
        <v>0</v>
      </c>
      <c r="K165" s="207" t="s">
        <v>151</v>
      </c>
      <c r="L165" s="45"/>
      <c r="M165" s="212" t="s">
        <v>19</v>
      </c>
      <c r="N165" s="213" t="s">
        <v>45</v>
      </c>
      <c r="O165" s="85"/>
      <c r="P165" s="214">
        <f>O165*H165</f>
        <v>0</v>
      </c>
      <c r="Q165" s="214">
        <v>0</v>
      </c>
      <c r="R165" s="214">
        <f>Q165*H165</f>
        <v>0</v>
      </c>
      <c r="S165" s="214">
        <v>0.00022000000000000001</v>
      </c>
      <c r="T165" s="215">
        <f>S165*H165</f>
        <v>0.0017600000000000001</v>
      </c>
      <c r="U165" s="39"/>
      <c r="V165" s="39"/>
      <c r="W165" s="39"/>
      <c r="X165" s="39"/>
      <c r="Y165" s="39"/>
      <c r="Z165" s="39"/>
      <c r="AA165" s="39"/>
      <c r="AB165" s="39"/>
      <c r="AC165" s="39"/>
      <c r="AD165" s="39"/>
      <c r="AE165" s="39"/>
      <c r="AR165" s="216" t="s">
        <v>308</v>
      </c>
      <c r="AT165" s="216" t="s">
        <v>147</v>
      </c>
      <c r="AU165" s="216" t="s">
        <v>153</v>
      </c>
      <c r="AY165" s="18" t="s">
        <v>143</v>
      </c>
      <c r="BE165" s="217">
        <f>IF(N165="základní",J165,0)</f>
        <v>0</v>
      </c>
      <c r="BF165" s="217">
        <f>IF(N165="snížená",J165,0)</f>
        <v>0</v>
      </c>
      <c r="BG165" s="217">
        <f>IF(N165="zákl. přenesená",J165,0)</f>
        <v>0</v>
      </c>
      <c r="BH165" s="217">
        <f>IF(N165="sníž. přenesená",J165,0)</f>
        <v>0</v>
      </c>
      <c r="BI165" s="217">
        <f>IF(N165="nulová",J165,0)</f>
        <v>0</v>
      </c>
      <c r="BJ165" s="18" t="s">
        <v>153</v>
      </c>
      <c r="BK165" s="217">
        <f>ROUND(I165*H165,2)</f>
        <v>0</v>
      </c>
      <c r="BL165" s="18" t="s">
        <v>308</v>
      </c>
      <c r="BM165" s="216" t="s">
        <v>1294</v>
      </c>
    </row>
    <row r="166" s="2" customFormat="1">
      <c r="A166" s="39"/>
      <c r="B166" s="40"/>
      <c r="C166" s="41"/>
      <c r="D166" s="218" t="s">
        <v>155</v>
      </c>
      <c r="E166" s="41"/>
      <c r="F166" s="219" t="s">
        <v>1295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155</v>
      </c>
      <c r="AU166" s="18" t="s">
        <v>153</v>
      </c>
    </row>
    <row r="167" s="2" customFormat="1" ht="24.15" customHeight="1">
      <c r="A167" s="39"/>
      <c r="B167" s="40"/>
      <c r="C167" s="205" t="s">
        <v>357</v>
      </c>
      <c r="D167" s="205" t="s">
        <v>147</v>
      </c>
      <c r="E167" s="206" t="s">
        <v>1296</v>
      </c>
      <c r="F167" s="207" t="s">
        <v>1297</v>
      </c>
      <c r="G167" s="208" t="s">
        <v>761</v>
      </c>
      <c r="H167" s="209">
        <v>12</v>
      </c>
      <c r="I167" s="210"/>
      <c r="J167" s="211">
        <f>ROUND(I167*H167,2)</f>
        <v>0</v>
      </c>
      <c r="K167" s="207" t="s">
        <v>151</v>
      </c>
      <c r="L167" s="45"/>
      <c r="M167" s="212" t="s">
        <v>19</v>
      </c>
      <c r="N167" s="213" t="s">
        <v>45</v>
      </c>
      <c r="O167" s="85"/>
      <c r="P167" s="214">
        <f>O167*H167</f>
        <v>0</v>
      </c>
      <c r="Q167" s="214">
        <v>0</v>
      </c>
      <c r="R167" s="214">
        <f>Q167*H167</f>
        <v>0</v>
      </c>
      <c r="S167" s="214">
        <v>0.0018799999999999999</v>
      </c>
      <c r="T167" s="215">
        <f>S167*H167</f>
        <v>0.02256</v>
      </c>
      <c r="U167" s="39"/>
      <c r="V167" s="39"/>
      <c r="W167" s="39"/>
      <c r="X167" s="39"/>
      <c r="Y167" s="39"/>
      <c r="Z167" s="39"/>
      <c r="AA167" s="39"/>
      <c r="AB167" s="39"/>
      <c r="AC167" s="39"/>
      <c r="AD167" s="39"/>
      <c r="AE167" s="39"/>
      <c r="AR167" s="216" t="s">
        <v>308</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308</v>
      </c>
      <c r="BM167" s="216" t="s">
        <v>1298</v>
      </c>
    </row>
    <row r="168" s="2" customFormat="1">
      <c r="A168" s="39"/>
      <c r="B168" s="40"/>
      <c r="C168" s="41"/>
      <c r="D168" s="218" t="s">
        <v>155</v>
      </c>
      <c r="E168" s="41"/>
      <c r="F168" s="219" t="s">
        <v>1299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ht="24.15" customHeight="1">
      <c r="A169" s="39"/>
      <c r="B169" s="40"/>
      <c r="C169" s="205" t="s">
        <v>491</v>
      </c>
      <c r="D169" s="205" t="s">
        <v>147</v>
      </c>
      <c r="E169" s="206" t="s">
        <v>1300</v>
      </c>
      <c r="F169" s="207" t="s">
        <v>1301</v>
      </c>
      <c r="G169" s="208" t="s">
        <v>264</v>
      </c>
      <c r="H169" s="209">
        <v>108.40000000000001</v>
      </c>
      <c r="I169" s="210"/>
      <c r="J169" s="211">
        <f>ROUND(I169*H169,2)</f>
        <v>0</v>
      </c>
      <c r="K169" s="207" t="s">
        <v>151</v>
      </c>
      <c r="L169" s="45"/>
      <c r="M169" s="212" t="s">
        <v>19</v>
      </c>
      <c r="N169" s="213" t="s">
        <v>45</v>
      </c>
      <c r="O169" s="85"/>
      <c r="P169" s="214">
        <f>O169*H169</f>
        <v>0</v>
      </c>
      <c r="Q169" s="214">
        <v>0.0044000000000000003</v>
      </c>
      <c r="R169" s="214">
        <f>Q169*H169</f>
        <v>0.47696000000000005</v>
      </c>
      <c r="S169" s="214">
        <v>0</v>
      </c>
      <c r="T169" s="215">
        <f>S169*H169</f>
        <v>0</v>
      </c>
      <c r="U169" s="39"/>
      <c r="V169" s="39"/>
      <c r="W169" s="39"/>
      <c r="X169" s="39"/>
      <c r="Y169" s="39"/>
      <c r="Z169" s="39"/>
      <c r="AA169" s="39"/>
      <c r="AB169" s="39"/>
      <c r="AC169" s="39"/>
      <c r="AD169" s="39"/>
      <c r="AE169" s="39"/>
      <c r="AR169" s="216" t="s">
        <v>308</v>
      </c>
      <c r="AT169" s="216" t="s">
        <v>147</v>
      </c>
      <c r="AU169" s="216" t="s">
        <v>153</v>
      </c>
      <c r="AY169" s="18" t="s">
        <v>143</v>
      </c>
      <c r="BE169" s="217">
        <f>IF(N169="základní",J169,0)</f>
        <v>0</v>
      </c>
      <c r="BF169" s="217">
        <f>IF(N169="snížená",J169,0)</f>
        <v>0</v>
      </c>
      <c r="BG169" s="217">
        <f>IF(N169="zákl. přenesená",J169,0)</f>
        <v>0</v>
      </c>
      <c r="BH169" s="217">
        <f>IF(N169="sníž. přenesená",J169,0)</f>
        <v>0</v>
      </c>
      <c r="BI169" s="217">
        <f>IF(N169="nulová",J169,0)</f>
        <v>0</v>
      </c>
      <c r="BJ169" s="18" t="s">
        <v>153</v>
      </c>
      <c r="BK169" s="217">
        <f>ROUND(I169*H169,2)</f>
        <v>0</v>
      </c>
      <c r="BL169" s="18" t="s">
        <v>308</v>
      </c>
      <c r="BM169" s="216" t="s">
        <v>1302</v>
      </c>
    </row>
    <row r="170" s="2" customFormat="1">
      <c r="A170" s="39"/>
      <c r="B170" s="40"/>
      <c r="C170" s="41"/>
      <c r="D170" s="218" t="s">
        <v>155</v>
      </c>
      <c r="E170" s="41"/>
      <c r="F170" s="219" t="s">
        <v>1303</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155</v>
      </c>
      <c r="AU170" s="18" t="s">
        <v>153</v>
      </c>
    </row>
    <row r="171" s="2" customFormat="1">
      <c r="A171" s="39"/>
      <c r="B171" s="40"/>
      <c r="C171" s="41"/>
      <c r="D171" s="218" t="s">
        <v>157</v>
      </c>
      <c r="E171" s="41"/>
      <c r="F171" s="223" t="s">
        <v>1304</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157</v>
      </c>
      <c r="AU171" s="18" t="s">
        <v>153</v>
      </c>
    </row>
    <row r="172" s="14" customFormat="1">
      <c r="A172" s="14"/>
      <c r="B172" s="234"/>
      <c r="C172" s="235"/>
      <c r="D172" s="218" t="s">
        <v>159</v>
      </c>
      <c r="E172" s="236" t="s">
        <v>19</v>
      </c>
      <c r="F172" s="237" t="s">
        <v>1305</v>
      </c>
      <c r="G172" s="235"/>
      <c r="H172" s="238">
        <v>108.40000000000001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81</v>
      </c>
      <c r="AY172" s="244" t="s">
        <v>143</v>
      </c>
    </row>
    <row r="173" s="2" customFormat="1" ht="49.05" customHeight="1">
      <c r="A173" s="39"/>
      <c r="B173" s="40"/>
      <c r="C173" s="205" t="s">
        <v>362</v>
      </c>
      <c r="D173" s="205" t="s">
        <v>147</v>
      </c>
      <c r="E173" s="206" t="s">
        <v>1306</v>
      </c>
      <c r="F173" s="207" t="s">
        <v>1307</v>
      </c>
      <c r="G173" s="208" t="s">
        <v>150</v>
      </c>
      <c r="H173" s="209">
        <v>258.60000000000002</v>
      </c>
      <c r="I173" s="210"/>
      <c r="J173" s="211">
        <f>ROUND(I173*H173,2)</f>
        <v>0</v>
      </c>
      <c r="K173" s="207" t="s">
        <v>151</v>
      </c>
      <c r="L173" s="45"/>
      <c r="M173" s="212" t="s">
        <v>19</v>
      </c>
      <c r="N173" s="213" t="s">
        <v>45</v>
      </c>
      <c r="O173" s="85"/>
      <c r="P173" s="214">
        <f>O173*H173</f>
        <v>0</v>
      </c>
      <c r="Q173" s="214">
        <v>0.0066</v>
      </c>
      <c r="R173" s="214">
        <f>Q173*H173</f>
        <v>1.7067600000000001</v>
      </c>
      <c r="S173" s="214">
        <v>0</v>
      </c>
      <c r="T173" s="215">
        <f>S173*H173</f>
        <v>0</v>
      </c>
      <c r="U173" s="39"/>
      <c r="V173" s="39"/>
      <c r="W173" s="39"/>
      <c r="X173" s="39"/>
      <c r="Y173" s="39"/>
      <c r="Z173" s="39"/>
      <c r="AA173" s="39"/>
      <c r="AB173" s="39"/>
      <c r="AC173" s="39"/>
      <c r="AD173" s="39"/>
      <c r="AE173" s="39"/>
      <c r="AR173" s="216" t="s">
        <v>308</v>
      </c>
      <c r="AT173" s="216" t="s">
        <v>147</v>
      </c>
      <c r="AU173" s="216" t="s">
        <v>153</v>
      </c>
      <c r="AY173" s="18" t="s">
        <v>143</v>
      </c>
      <c r="BE173" s="217">
        <f>IF(N173="základní",J173,0)</f>
        <v>0</v>
      </c>
      <c r="BF173" s="217">
        <f>IF(N173="snížená",J173,0)</f>
        <v>0</v>
      </c>
      <c r="BG173" s="217">
        <f>IF(N173="zákl. přenesená",J173,0)</f>
        <v>0</v>
      </c>
      <c r="BH173" s="217">
        <f>IF(N173="sníž. přenesená",J173,0)</f>
        <v>0</v>
      </c>
      <c r="BI173" s="217">
        <f>IF(N173="nulová",J173,0)</f>
        <v>0</v>
      </c>
      <c r="BJ173" s="18" t="s">
        <v>153</v>
      </c>
      <c r="BK173" s="217">
        <f>ROUND(I173*H173,2)</f>
        <v>0</v>
      </c>
      <c r="BL173" s="18" t="s">
        <v>308</v>
      </c>
      <c r="BM173" s="216" t="s">
        <v>1308</v>
      </c>
    </row>
    <row r="174" s="2" customFormat="1">
      <c r="A174" s="39"/>
      <c r="B174" s="40"/>
      <c r="C174" s="41"/>
      <c r="D174" s="218" t="s">
        <v>155</v>
      </c>
      <c r="E174" s="41"/>
      <c r="F174" s="219" t="s">
        <v>1309</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155</v>
      </c>
      <c r="AU174" s="18" t="s">
        <v>153</v>
      </c>
    </row>
    <row r="175" s="2" customFormat="1" ht="24.15" customHeight="1">
      <c r="A175" s="39"/>
      <c r="B175" s="40"/>
      <c r="C175" s="205" t="s">
        <v>1310</v>
      </c>
      <c r="D175" s="205" t="s">
        <v>147</v>
      </c>
      <c r="E175" s="206" t="s">
        <v>1311</v>
      </c>
      <c r="F175" s="207" t="s">
        <v>1312</v>
      </c>
      <c r="G175" s="208" t="s">
        <v>264</v>
      </c>
      <c r="H175" s="209">
        <v>49.5</v>
      </c>
      <c r="I175" s="210"/>
      <c r="J175" s="211">
        <f>ROUND(I175*H175,2)</f>
        <v>0</v>
      </c>
      <c r="K175" s="207" t="s">
        <v>151</v>
      </c>
      <c r="L175" s="45"/>
      <c r="M175" s="212" t="s">
        <v>19</v>
      </c>
      <c r="N175" s="213" t="s">
        <v>45</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308</v>
      </c>
      <c r="AT175" s="216" t="s">
        <v>147</v>
      </c>
      <c r="AU175" s="216" t="s">
        <v>153</v>
      </c>
      <c r="AY175" s="18" t="s">
        <v>143</v>
      </c>
      <c r="BE175" s="217">
        <f>IF(N175="základní",J175,0)</f>
        <v>0</v>
      </c>
      <c r="BF175" s="217">
        <f>IF(N175="snížená",J175,0)</f>
        <v>0</v>
      </c>
      <c r="BG175" s="217">
        <f>IF(N175="zákl. přenesená",J175,0)</f>
        <v>0</v>
      </c>
      <c r="BH175" s="217">
        <f>IF(N175="sníž. přenesená",J175,0)</f>
        <v>0</v>
      </c>
      <c r="BI175" s="217">
        <f>IF(N175="nulová",J175,0)</f>
        <v>0</v>
      </c>
      <c r="BJ175" s="18" t="s">
        <v>153</v>
      </c>
      <c r="BK175" s="217">
        <f>ROUND(I175*H175,2)</f>
        <v>0</v>
      </c>
      <c r="BL175" s="18" t="s">
        <v>308</v>
      </c>
      <c r="BM175" s="216" t="s">
        <v>1313</v>
      </c>
    </row>
    <row r="176" s="2" customFormat="1">
      <c r="A176" s="39"/>
      <c r="B176" s="40"/>
      <c r="C176" s="41"/>
      <c r="D176" s="218" t="s">
        <v>155</v>
      </c>
      <c r="E176" s="41"/>
      <c r="F176" s="219" t="s">
        <v>1314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155</v>
      </c>
      <c r="AU176" s="18" t="s">
        <v>153</v>
      </c>
    </row>
    <row r="177" s="2" customFormat="1" ht="14.4" customHeight="1">
      <c r="A177" s="39"/>
      <c r="B177" s="40"/>
      <c r="C177" s="256" t="s">
        <v>507</v>
      </c>
      <c r="D177" s="256" t="s">
        <v>191</v>
      </c>
      <c r="E177" s="257" t="s">
        <v>1315</v>
      </c>
      <c r="F177" s="258" t="s">
        <v>1316</v>
      </c>
      <c r="G177" s="259" t="s">
        <v>264</v>
      </c>
      <c r="H177" s="260">
        <v>49.5</v>
      </c>
      <c r="I177" s="261"/>
      <c r="J177" s="262">
        <f>ROUND(I177*H177,2)</f>
        <v>0</v>
      </c>
      <c r="K177" s="258" t="s">
        <v>151</v>
      </c>
      <c r="L177" s="263"/>
      <c r="M177" s="264" t="s">
        <v>19</v>
      </c>
      <c r="N177" s="265" t="s">
        <v>45</v>
      </c>
      <c r="O177" s="85"/>
      <c r="P177" s="214">
        <f>O177*H177</f>
        <v>0</v>
      </c>
      <c r="Q177" s="214">
        <v>0.00050000000000000001</v>
      </c>
      <c r="R177" s="214">
        <f>Q177*H177</f>
        <v>0.024750000000000001</v>
      </c>
      <c r="S177" s="214">
        <v>0</v>
      </c>
      <c r="T177" s="215">
        <f>S177*H177</f>
        <v>0</v>
      </c>
      <c r="U177" s="39"/>
      <c r="V177" s="39"/>
      <c r="W177" s="39"/>
      <c r="X177" s="39"/>
      <c r="Y177" s="39"/>
      <c r="Z177" s="39"/>
      <c r="AA177" s="39"/>
      <c r="AB177" s="39"/>
      <c r="AC177" s="39"/>
      <c r="AD177" s="39"/>
      <c r="AE177" s="39"/>
      <c r="AR177" s="216" t="s">
        <v>391</v>
      </c>
      <c r="AT177" s="216" t="s">
        <v>191</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308</v>
      </c>
      <c r="BM177" s="216" t="s">
        <v>1317</v>
      </c>
    </row>
    <row r="178" s="2" customFormat="1">
      <c r="A178" s="39"/>
      <c r="B178" s="40"/>
      <c r="C178" s="41"/>
      <c r="D178" s="218" t="s">
        <v>155</v>
      </c>
      <c r="E178" s="41"/>
      <c r="F178" s="219" t="s">
        <v>1316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ht="24.15" customHeight="1">
      <c r="A179" s="39"/>
      <c r="B179" s="40"/>
      <c r="C179" s="256" t="s">
        <v>516</v>
      </c>
      <c r="D179" s="256" t="s">
        <v>191</v>
      </c>
      <c r="E179" s="257" t="s">
        <v>1318</v>
      </c>
      <c r="F179" s="258" t="s">
        <v>1319</v>
      </c>
      <c r="G179" s="259" t="s">
        <v>761</v>
      </c>
      <c r="H179" s="260">
        <v>50</v>
      </c>
      <c r="I179" s="261"/>
      <c r="J179" s="262">
        <f>ROUND(I179*H179,2)</f>
        <v>0</v>
      </c>
      <c r="K179" s="258" t="s">
        <v>151</v>
      </c>
      <c r="L179" s="263"/>
      <c r="M179" s="264" t="s">
        <v>19</v>
      </c>
      <c r="N179" s="265" t="s">
        <v>45</v>
      </c>
      <c r="O179" s="85"/>
      <c r="P179" s="214">
        <f>O179*H179</f>
        <v>0</v>
      </c>
      <c r="Q179" s="214">
        <v>0.00050000000000000001</v>
      </c>
      <c r="R179" s="214">
        <f>Q179*H179</f>
        <v>0.025000000000000001</v>
      </c>
      <c r="S179" s="214">
        <v>0</v>
      </c>
      <c r="T179" s="215">
        <f>S179*H179</f>
        <v>0</v>
      </c>
      <c r="U179" s="39"/>
      <c r="V179" s="39"/>
      <c r="W179" s="39"/>
      <c r="X179" s="39"/>
      <c r="Y179" s="39"/>
      <c r="Z179" s="39"/>
      <c r="AA179" s="39"/>
      <c r="AB179" s="39"/>
      <c r="AC179" s="39"/>
      <c r="AD179" s="39"/>
      <c r="AE179" s="39"/>
      <c r="AR179" s="216" t="s">
        <v>391</v>
      </c>
      <c r="AT179" s="216" t="s">
        <v>191</v>
      </c>
      <c r="AU179" s="216" t="s">
        <v>153</v>
      </c>
      <c r="AY179" s="18" t="s">
        <v>143</v>
      </c>
      <c r="BE179" s="217">
        <f>IF(N179="základní",J179,0)</f>
        <v>0</v>
      </c>
      <c r="BF179" s="217">
        <f>IF(N179="snížená",J179,0)</f>
        <v>0</v>
      </c>
      <c r="BG179" s="217">
        <f>IF(N179="zákl. přenesená",J179,0)</f>
        <v>0</v>
      </c>
      <c r="BH179" s="217">
        <f>IF(N179="sníž. přenesená",J179,0)</f>
        <v>0</v>
      </c>
      <c r="BI179" s="217">
        <f>IF(N179="nulová",J179,0)</f>
        <v>0</v>
      </c>
      <c r="BJ179" s="18" t="s">
        <v>153</v>
      </c>
      <c r="BK179" s="217">
        <f>ROUND(I179*H179,2)</f>
        <v>0</v>
      </c>
      <c r="BL179" s="18" t="s">
        <v>308</v>
      </c>
      <c r="BM179" s="216" t="s">
        <v>1320</v>
      </c>
    </row>
    <row r="180" s="2" customFormat="1">
      <c r="A180" s="39"/>
      <c r="B180" s="40"/>
      <c r="C180" s="41"/>
      <c r="D180" s="218" t="s">
        <v>155</v>
      </c>
      <c r="E180" s="41"/>
      <c r="F180" s="219" t="s">
        <v>1319</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155</v>
      </c>
      <c r="AU180" s="18" t="s">
        <v>153</v>
      </c>
    </row>
    <row r="181" s="2" customFormat="1" ht="24.15" customHeight="1">
      <c r="A181" s="39"/>
      <c r="B181" s="40"/>
      <c r="C181" s="205" t="s">
        <v>369</v>
      </c>
      <c r="D181" s="205" t="s">
        <v>147</v>
      </c>
      <c r="E181" s="206" t="s">
        <v>1321</v>
      </c>
      <c r="F181" s="207" t="s">
        <v>1322</v>
      </c>
      <c r="G181" s="208" t="s">
        <v>264</v>
      </c>
      <c r="H181" s="209">
        <v>14.6</v>
      </c>
      <c r="I181" s="210"/>
      <c r="J181" s="211">
        <f>ROUND(I181*H181,2)</f>
        <v>0</v>
      </c>
      <c r="K181" s="207" t="s">
        <v>151</v>
      </c>
      <c r="L181" s="45"/>
      <c r="M181" s="212" t="s">
        <v>19</v>
      </c>
      <c r="N181" s="213" t="s">
        <v>45</v>
      </c>
      <c r="O181" s="85"/>
      <c r="P181" s="214">
        <f>O181*H181</f>
        <v>0</v>
      </c>
      <c r="Q181" s="214">
        <v>0.0040600000000000002</v>
      </c>
      <c r="R181" s="214">
        <f>Q181*H181</f>
        <v>0.059276000000000002</v>
      </c>
      <c r="S181" s="214">
        <v>0</v>
      </c>
      <c r="T181" s="215">
        <f>S181*H181</f>
        <v>0</v>
      </c>
      <c r="U181" s="39"/>
      <c r="V181" s="39"/>
      <c r="W181" s="39"/>
      <c r="X181" s="39"/>
      <c r="Y181" s="39"/>
      <c r="Z181" s="39"/>
      <c r="AA181" s="39"/>
      <c r="AB181" s="39"/>
      <c r="AC181" s="39"/>
      <c r="AD181" s="39"/>
      <c r="AE181" s="39"/>
      <c r="AR181" s="216" t="s">
        <v>308</v>
      </c>
      <c r="AT181" s="216" t="s">
        <v>147</v>
      </c>
      <c r="AU181" s="216" t="s">
        <v>153</v>
      </c>
      <c r="AY181" s="18" t="s">
        <v>143</v>
      </c>
      <c r="BE181" s="217">
        <f>IF(N181="základní",J181,0)</f>
        <v>0</v>
      </c>
      <c r="BF181" s="217">
        <f>IF(N181="snížená",J181,0)</f>
        <v>0</v>
      </c>
      <c r="BG181" s="217">
        <f>IF(N181="zákl. přenesená",J181,0)</f>
        <v>0</v>
      </c>
      <c r="BH181" s="217">
        <f>IF(N181="sníž. přenesená",J181,0)</f>
        <v>0</v>
      </c>
      <c r="BI181" s="217">
        <f>IF(N181="nulová",J181,0)</f>
        <v>0</v>
      </c>
      <c r="BJ181" s="18" t="s">
        <v>153</v>
      </c>
      <c r="BK181" s="217">
        <f>ROUND(I181*H181,2)</f>
        <v>0</v>
      </c>
      <c r="BL181" s="18" t="s">
        <v>308</v>
      </c>
      <c r="BM181" s="216" t="s">
        <v>1323</v>
      </c>
    </row>
    <row r="182" s="2" customFormat="1">
      <c r="A182" s="39"/>
      <c r="B182" s="40"/>
      <c r="C182" s="41"/>
      <c r="D182" s="218" t="s">
        <v>155</v>
      </c>
      <c r="E182" s="41"/>
      <c r="F182" s="219" t="s">
        <v>1324</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155</v>
      </c>
      <c r="AU182" s="18" t="s">
        <v>153</v>
      </c>
    </row>
    <row r="183" s="2" customFormat="1">
      <c r="A183" s="39"/>
      <c r="B183" s="40"/>
      <c r="C183" s="41"/>
      <c r="D183" s="218" t="s">
        <v>157</v>
      </c>
      <c r="E183" s="41"/>
      <c r="F183" s="223" t="s">
        <v>1325</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157</v>
      </c>
      <c r="AU183" s="18" t="s">
        <v>153</v>
      </c>
    </row>
    <row r="184" s="2" customFormat="1" ht="24.15" customHeight="1">
      <c r="A184" s="39"/>
      <c r="B184" s="40"/>
      <c r="C184" s="205" t="s">
        <v>374</v>
      </c>
      <c r="D184" s="205" t="s">
        <v>147</v>
      </c>
      <c r="E184" s="206" t="s">
        <v>1326</v>
      </c>
      <c r="F184" s="207" t="s">
        <v>1327</v>
      </c>
      <c r="G184" s="208" t="s">
        <v>264</v>
      </c>
      <c r="H184" s="209">
        <v>16.800000000000001</v>
      </c>
      <c r="I184" s="210"/>
      <c r="J184" s="211">
        <f>ROUND(I184*H184,2)</f>
        <v>0</v>
      </c>
      <c r="K184" s="207" t="s">
        <v>151</v>
      </c>
      <c r="L184" s="45"/>
      <c r="M184" s="212" t="s">
        <v>19</v>
      </c>
      <c r="N184" s="213" t="s">
        <v>45</v>
      </c>
      <c r="O184" s="85"/>
      <c r="P184" s="214">
        <f>O184*H184</f>
        <v>0</v>
      </c>
      <c r="Q184" s="214">
        <v>0.0040600000000000002</v>
      </c>
      <c r="R184" s="214">
        <f>Q184*H184</f>
        <v>0.068208000000000005</v>
      </c>
      <c r="S184" s="214">
        <v>0</v>
      </c>
      <c r="T184" s="215">
        <f>S184*H184</f>
        <v>0</v>
      </c>
      <c r="U184" s="39"/>
      <c r="V184" s="39"/>
      <c r="W184" s="39"/>
      <c r="X184" s="39"/>
      <c r="Y184" s="39"/>
      <c r="Z184" s="39"/>
      <c r="AA184" s="39"/>
      <c r="AB184" s="39"/>
      <c r="AC184" s="39"/>
      <c r="AD184" s="39"/>
      <c r="AE184" s="39"/>
      <c r="AR184" s="216" t="s">
        <v>308</v>
      </c>
      <c r="AT184" s="216" t="s">
        <v>147</v>
      </c>
      <c r="AU184" s="216" t="s">
        <v>153</v>
      </c>
      <c r="AY184" s="18" t="s">
        <v>143</v>
      </c>
      <c r="BE184" s="217">
        <f>IF(N184="základní",J184,0)</f>
        <v>0</v>
      </c>
      <c r="BF184" s="217">
        <f>IF(N184="snížená",J184,0)</f>
        <v>0</v>
      </c>
      <c r="BG184" s="217">
        <f>IF(N184="zákl. přenesená",J184,0)</f>
        <v>0</v>
      </c>
      <c r="BH184" s="217">
        <f>IF(N184="sníž. přenesená",J184,0)</f>
        <v>0</v>
      </c>
      <c r="BI184" s="217">
        <f>IF(N184="nulová",J184,0)</f>
        <v>0</v>
      </c>
      <c r="BJ184" s="18" t="s">
        <v>153</v>
      </c>
      <c r="BK184" s="217">
        <f>ROUND(I184*H184,2)</f>
        <v>0</v>
      </c>
      <c r="BL184" s="18" t="s">
        <v>308</v>
      </c>
      <c r="BM184" s="216" t="s">
        <v>1328</v>
      </c>
    </row>
    <row r="185" s="2" customFormat="1">
      <c r="A185" s="39"/>
      <c r="B185" s="40"/>
      <c r="C185" s="41"/>
      <c r="D185" s="218" t="s">
        <v>155</v>
      </c>
      <c r="E185" s="41"/>
      <c r="F185" s="219" t="s">
        <v>1329</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155</v>
      </c>
      <c r="AU185" s="18" t="s">
        <v>153</v>
      </c>
    </row>
    <row r="186" s="2" customFormat="1">
      <c r="A186" s="39"/>
      <c r="B186" s="40"/>
      <c r="C186" s="41"/>
      <c r="D186" s="218" t="s">
        <v>157</v>
      </c>
      <c r="E186" s="41"/>
      <c r="F186" s="223" t="s">
        <v>1325</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157</v>
      </c>
      <c r="AU186" s="18" t="s">
        <v>153</v>
      </c>
    </row>
    <row r="187" s="2" customFormat="1" ht="24.15" customHeight="1">
      <c r="A187" s="39"/>
      <c r="B187" s="40"/>
      <c r="C187" s="205" t="s">
        <v>379</v>
      </c>
      <c r="D187" s="205" t="s">
        <v>147</v>
      </c>
      <c r="E187" s="206" t="s">
        <v>1330</v>
      </c>
      <c r="F187" s="207" t="s">
        <v>1331</v>
      </c>
      <c r="G187" s="208" t="s">
        <v>264</v>
      </c>
      <c r="H187" s="209">
        <v>13.199999999999999</v>
      </c>
      <c r="I187" s="210"/>
      <c r="J187" s="211">
        <f>ROUND(I187*H187,2)</f>
        <v>0</v>
      </c>
      <c r="K187" s="207" t="s">
        <v>151</v>
      </c>
      <c r="L187" s="45"/>
      <c r="M187" s="212" t="s">
        <v>19</v>
      </c>
      <c r="N187" s="213" t="s">
        <v>45</v>
      </c>
      <c r="O187" s="85"/>
      <c r="P187" s="214">
        <f>O187*H187</f>
        <v>0</v>
      </c>
      <c r="Q187" s="214">
        <v>0.0028700000000000002</v>
      </c>
      <c r="R187" s="214">
        <f>Q187*H187</f>
        <v>0.037884000000000001</v>
      </c>
      <c r="S187" s="214">
        <v>0</v>
      </c>
      <c r="T187" s="215">
        <f>S187*H187</f>
        <v>0</v>
      </c>
      <c r="U187" s="39"/>
      <c r="V187" s="39"/>
      <c r="W187" s="39"/>
      <c r="X187" s="39"/>
      <c r="Y187" s="39"/>
      <c r="Z187" s="39"/>
      <c r="AA187" s="39"/>
      <c r="AB187" s="39"/>
      <c r="AC187" s="39"/>
      <c r="AD187" s="39"/>
      <c r="AE187" s="39"/>
      <c r="AR187" s="216" t="s">
        <v>308</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308</v>
      </c>
      <c r="BM187" s="216" t="s">
        <v>1332</v>
      </c>
    </row>
    <row r="188" s="2" customFormat="1">
      <c r="A188" s="39"/>
      <c r="B188" s="40"/>
      <c r="C188" s="41"/>
      <c r="D188" s="218" t="s">
        <v>155</v>
      </c>
      <c r="E188" s="41"/>
      <c r="F188" s="219" t="s">
        <v>1333</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1325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4" customFormat="1">
      <c r="A190" s="14"/>
      <c r="B190" s="234"/>
      <c r="C190" s="235"/>
      <c r="D190" s="218" t="s">
        <v>159</v>
      </c>
      <c r="E190" s="236" t="s">
        <v>19</v>
      </c>
      <c r="F190" s="237" t="s">
        <v>1334</v>
      </c>
      <c r="G190" s="235"/>
      <c r="H190" s="238">
        <v>13.199999999999999</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159</v>
      </c>
      <c r="AU190" s="244" t="s">
        <v>153</v>
      </c>
      <c r="AV190" s="14" t="s">
        <v>153</v>
      </c>
      <c r="AW190" s="14" t="s">
        <v>35</v>
      </c>
      <c r="AX190" s="14" t="s">
        <v>81</v>
      </c>
      <c r="AY190" s="244" t="s">
        <v>143</v>
      </c>
    </row>
    <row r="191" s="2" customFormat="1" ht="24.15" customHeight="1">
      <c r="A191" s="39"/>
      <c r="B191" s="40"/>
      <c r="C191" s="205" t="s">
        <v>386</v>
      </c>
      <c r="D191" s="205" t="s">
        <v>147</v>
      </c>
      <c r="E191" s="206" t="s">
        <v>1335</v>
      </c>
      <c r="F191" s="207" t="s">
        <v>1336</v>
      </c>
      <c r="G191" s="208" t="s">
        <v>264</v>
      </c>
      <c r="H191" s="209">
        <v>14</v>
      </c>
      <c r="I191" s="210"/>
      <c r="J191" s="211">
        <f>ROUND(I191*H191,2)</f>
        <v>0</v>
      </c>
      <c r="K191" s="207" t="s">
        <v>151</v>
      </c>
      <c r="L191" s="45"/>
      <c r="M191" s="212" t="s">
        <v>19</v>
      </c>
      <c r="N191" s="213" t="s">
        <v>45</v>
      </c>
      <c r="O191" s="85"/>
      <c r="P191" s="214">
        <f>O191*H191</f>
        <v>0</v>
      </c>
      <c r="Q191" s="214">
        <v>0.0069199999999999999</v>
      </c>
      <c r="R191" s="214">
        <f>Q191*H191</f>
        <v>0.096879999999999994</v>
      </c>
      <c r="S191" s="214">
        <v>0</v>
      </c>
      <c r="T191" s="215">
        <f>S191*H191</f>
        <v>0</v>
      </c>
      <c r="U191" s="39"/>
      <c r="V191" s="39"/>
      <c r="W191" s="39"/>
      <c r="X191" s="39"/>
      <c r="Y191" s="39"/>
      <c r="Z191" s="39"/>
      <c r="AA191" s="39"/>
      <c r="AB191" s="39"/>
      <c r="AC191" s="39"/>
      <c r="AD191" s="39"/>
      <c r="AE191" s="39"/>
      <c r="AR191" s="216" t="s">
        <v>308</v>
      </c>
      <c r="AT191" s="216" t="s">
        <v>147</v>
      </c>
      <c r="AU191" s="216" t="s">
        <v>153</v>
      </c>
      <c r="AY191" s="18" t="s">
        <v>143</v>
      </c>
      <c r="BE191" s="217">
        <f>IF(N191="základní",J191,0)</f>
        <v>0</v>
      </c>
      <c r="BF191" s="217">
        <f>IF(N191="snížená",J191,0)</f>
        <v>0</v>
      </c>
      <c r="BG191" s="217">
        <f>IF(N191="zákl. přenesená",J191,0)</f>
        <v>0</v>
      </c>
      <c r="BH191" s="217">
        <f>IF(N191="sníž. přenesená",J191,0)</f>
        <v>0</v>
      </c>
      <c r="BI191" s="217">
        <f>IF(N191="nulová",J191,0)</f>
        <v>0</v>
      </c>
      <c r="BJ191" s="18" t="s">
        <v>153</v>
      </c>
      <c r="BK191" s="217">
        <f>ROUND(I191*H191,2)</f>
        <v>0</v>
      </c>
      <c r="BL191" s="18" t="s">
        <v>308</v>
      </c>
      <c r="BM191" s="216" t="s">
        <v>1337</v>
      </c>
    </row>
    <row r="192" s="2" customFormat="1">
      <c r="A192" s="39"/>
      <c r="B192" s="40"/>
      <c r="C192" s="41"/>
      <c r="D192" s="218" t="s">
        <v>155</v>
      </c>
      <c r="E192" s="41"/>
      <c r="F192" s="219" t="s">
        <v>1338</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155</v>
      </c>
      <c r="AU192" s="18" t="s">
        <v>153</v>
      </c>
    </row>
    <row r="193" s="2" customFormat="1">
      <c r="A193" s="39"/>
      <c r="B193" s="40"/>
      <c r="C193" s="41"/>
      <c r="D193" s="218" t="s">
        <v>157</v>
      </c>
      <c r="E193" s="41"/>
      <c r="F193" s="223" t="s">
        <v>1325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157</v>
      </c>
      <c r="AU193" s="18" t="s">
        <v>153</v>
      </c>
    </row>
    <row r="194" s="2" customFormat="1" ht="24.15" customHeight="1">
      <c r="A194" s="39"/>
      <c r="B194" s="40"/>
      <c r="C194" s="205" t="s">
        <v>391</v>
      </c>
      <c r="D194" s="205" t="s">
        <v>147</v>
      </c>
      <c r="E194" s="206" t="s">
        <v>1339</v>
      </c>
      <c r="F194" s="207" t="s">
        <v>1340</v>
      </c>
      <c r="G194" s="208" t="s">
        <v>264</v>
      </c>
      <c r="H194" s="209">
        <v>49.799999999999997</v>
      </c>
      <c r="I194" s="210"/>
      <c r="J194" s="211">
        <f>ROUND(I194*H194,2)</f>
        <v>0</v>
      </c>
      <c r="K194" s="207" t="s">
        <v>151</v>
      </c>
      <c r="L194" s="45"/>
      <c r="M194" s="212" t="s">
        <v>19</v>
      </c>
      <c r="N194" s="213" t="s">
        <v>45</v>
      </c>
      <c r="O194" s="85"/>
      <c r="P194" s="214">
        <f>O194*H194</f>
        <v>0</v>
      </c>
      <c r="Q194" s="214">
        <v>0.00297</v>
      </c>
      <c r="R194" s="214">
        <f>Q194*H194</f>
        <v>0.14790599999999998</v>
      </c>
      <c r="S194" s="214">
        <v>0</v>
      </c>
      <c r="T194" s="215">
        <f>S194*H194</f>
        <v>0</v>
      </c>
      <c r="U194" s="39"/>
      <c r="V194" s="39"/>
      <c r="W194" s="39"/>
      <c r="X194" s="39"/>
      <c r="Y194" s="39"/>
      <c r="Z194" s="39"/>
      <c r="AA194" s="39"/>
      <c r="AB194" s="39"/>
      <c r="AC194" s="39"/>
      <c r="AD194" s="39"/>
      <c r="AE194" s="39"/>
      <c r="AR194" s="216" t="s">
        <v>308</v>
      </c>
      <c r="AT194" s="216" t="s">
        <v>147</v>
      </c>
      <c r="AU194" s="216" t="s">
        <v>153</v>
      </c>
      <c r="AY194" s="18" t="s">
        <v>143</v>
      </c>
      <c r="BE194" s="217">
        <f>IF(N194="základní",J194,0)</f>
        <v>0</v>
      </c>
      <c r="BF194" s="217">
        <f>IF(N194="snížená",J194,0)</f>
        <v>0</v>
      </c>
      <c r="BG194" s="217">
        <f>IF(N194="zákl. přenesená",J194,0)</f>
        <v>0</v>
      </c>
      <c r="BH194" s="217">
        <f>IF(N194="sníž. přenesená",J194,0)</f>
        <v>0</v>
      </c>
      <c r="BI194" s="217">
        <f>IF(N194="nulová",J194,0)</f>
        <v>0</v>
      </c>
      <c r="BJ194" s="18" t="s">
        <v>153</v>
      </c>
      <c r="BK194" s="217">
        <f>ROUND(I194*H194,2)</f>
        <v>0</v>
      </c>
      <c r="BL194" s="18" t="s">
        <v>308</v>
      </c>
      <c r="BM194" s="216" t="s">
        <v>1341</v>
      </c>
    </row>
    <row r="195" s="2" customFormat="1">
      <c r="A195" s="39"/>
      <c r="B195" s="40"/>
      <c r="C195" s="41"/>
      <c r="D195" s="218" t="s">
        <v>155</v>
      </c>
      <c r="E195" s="41"/>
      <c r="F195" s="219" t="s">
        <v>1342</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155</v>
      </c>
      <c r="AU195" s="18" t="s">
        <v>153</v>
      </c>
    </row>
    <row r="196" s="2" customFormat="1">
      <c r="A196" s="39"/>
      <c r="B196" s="40"/>
      <c r="C196" s="41"/>
      <c r="D196" s="218" t="s">
        <v>157</v>
      </c>
      <c r="E196" s="41"/>
      <c r="F196" s="223" t="s">
        <v>1325</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157</v>
      </c>
      <c r="AU196" s="18" t="s">
        <v>153</v>
      </c>
    </row>
    <row r="197" s="2" customFormat="1" ht="24.15" customHeight="1">
      <c r="A197" s="39"/>
      <c r="B197" s="40"/>
      <c r="C197" s="205" t="s">
        <v>400</v>
      </c>
      <c r="D197" s="205" t="s">
        <v>147</v>
      </c>
      <c r="E197" s="206" t="s">
        <v>1343</v>
      </c>
      <c r="F197" s="207" t="s">
        <v>1344</v>
      </c>
      <c r="G197" s="208" t="s">
        <v>761</v>
      </c>
      <c r="H197" s="209">
        <v>2</v>
      </c>
      <c r="I197" s="210"/>
      <c r="J197" s="211">
        <f>ROUND(I197*H197,2)</f>
        <v>0</v>
      </c>
      <c r="K197" s="207" t="s">
        <v>151</v>
      </c>
      <c r="L197" s="45"/>
      <c r="M197" s="212" t="s">
        <v>19</v>
      </c>
      <c r="N197" s="213" t="s">
        <v>45</v>
      </c>
      <c r="O197" s="85"/>
      <c r="P197" s="214">
        <f>O197*H197</f>
        <v>0</v>
      </c>
      <c r="Q197" s="214">
        <v>0.0036600000000000001</v>
      </c>
      <c r="R197" s="214">
        <f>Q197*H197</f>
        <v>0.0073200000000000001</v>
      </c>
      <c r="S197" s="214">
        <v>0</v>
      </c>
      <c r="T197" s="215">
        <f>S197*H197</f>
        <v>0</v>
      </c>
      <c r="U197" s="39"/>
      <c r="V197" s="39"/>
      <c r="W197" s="39"/>
      <c r="X197" s="39"/>
      <c r="Y197" s="39"/>
      <c r="Z197" s="39"/>
      <c r="AA197" s="39"/>
      <c r="AB197" s="39"/>
      <c r="AC197" s="39"/>
      <c r="AD197" s="39"/>
      <c r="AE197" s="39"/>
      <c r="AR197" s="216" t="s">
        <v>308</v>
      </c>
      <c r="AT197" s="216" t="s">
        <v>147</v>
      </c>
      <c r="AU197" s="216" t="s">
        <v>153</v>
      </c>
      <c r="AY197" s="18" t="s">
        <v>143</v>
      </c>
      <c r="BE197" s="217">
        <f>IF(N197="základní",J197,0)</f>
        <v>0</v>
      </c>
      <c r="BF197" s="217">
        <f>IF(N197="snížená",J197,0)</f>
        <v>0</v>
      </c>
      <c r="BG197" s="217">
        <f>IF(N197="zákl. přenesená",J197,0)</f>
        <v>0</v>
      </c>
      <c r="BH197" s="217">
        <f>IF(N197="sníž. přenesená",J197,0)</f>
        <v>0</v>
      </c>
      <c r="BI197" s="217">
        <f>IF(N197="nulová",J197,0)</f>
        <v>0</v>
      </c>
      <c r="BJ197" s="18" t="s">
        <v>153</v>
      </c>
      <c r="BK197" s="217">
        <f>ROUND(I197*H197,2)</f>
        <v>0</v>
      </c>
      <c r="BL197" s="18" t="s">
        <v>308</v>
      </c>
      <c r="BM197" s="216" t="s">
        <v>1345</v>
      </c>
    </row>
    <row r="198" s="2" customFormat="1">
      <c r="A198" s="39"/>
      <c r="B198" s="40"/>
      <c r="C198" s="41"/>
      <c r="D198" s="218" t="s">
        <v>155</v>
      </c>
      <c r="E198" s="41"/>
      <c r="F198" s="219" t="s">
        <v>1346</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155</v>
      </c>
      <c r="AU198" s="18" t="s">
        <v>153</v>
      </c>
    </row>
    <row r="199" s="2" customFormat="1">
      <c r="A199" s="39"/>
      <c r="B199" s="40"/>
      <c r="C199" s="41"/>
      <c r="D199" s="218" t="s">
        <v>157</v>
      </c>
      <c r="E199" s="41"/>
      <c r="F199" s="223" t="s">
        <v>1325</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157</v>
      </c>
      <c r="AU199" s="18" t="s">
        <v>153</v>
      </c>
    </row>
    <row r="200" s="2" customFormat="1" ht="24.15" customHeight="1">
      <c r="A200" s="39"/>
      <c r="B200" s="40"/>
      <c r="C200" s="205" t="s">
        <v>405</v>
      </c>
      <c r="D200" s="205" t="s">
        <v>147</v>
      </c>
      <c r="E200" s="206" t="s">
        <v>1347</v>
      </c>
      <c r="F200" s="207" t="s">
        <v>1348</v>
      </c>
      <c r="G200" s="208" t="s">
        <v>580</v>
      </c>
      <c r="H200" s="209">
        <v>2.6509999999999998</v>
      </c>
      <c r="I200" s="210"/>
      <c r="J200" s="211">
        <f>ROUND(I200*H200,2)</f>
        <v>0</v>
      </c>
      <c r="K200" s="207" t="s">
        <v>151</v>
      </c>
      <c r="L200" s="45"/>
      <c r="M200" s="212" t="s">
        <v>19</v>
      </c>
      <c r="N200" s="213" t="s">
        <v>45</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308</v>
      </c>
      <c r="AT200" s="216" t="s">
        <v>147</v>
      </c>
      <c r="AU200" s="216" t="s">
        <v>153</v>
      </c>
      <c r="AY200" s="18" t="s">
        <v>143</v>
      </c>
      <c r="BE200" s="217">
        <f>IF(N200="základní",J200,0)</f>
        <v>0</v>
      </c>
      <c r="BF200" s="217">
        <f>IF(N200="snížená",J200,0)</f>
        <v>0</v>
      </c>
      <c r="BG200" s="217">
        <f>IF(N200="zákl. přenesená",J200,0)</f>
        <v>0</v>
      </c>
      <c r="BH200" s="217">
        <f>IF(N200="sníž. přenesená",J200,0)</f>
        <v>0</v>
      </c>
      <c r="BI200" s="217">
        <f>IF(N200="nulová",J200,0)</f>
        <v>0</v>
      </c>
      <c r="BJ200" s="18" t="s">
        <v>153</v>
      </c>
      <c r="BK200" s="217">
        <f>ROUND(I200*H200,2)</f>
        <v>0</v>
      </c>
      <c r="BL200" s="18" t="s">
        <v>308</v>
      </c>
      <c r="BM200" s="216" t="s">
        <v>1349</v>
      </c>
    </row>
    <row r="201" s="2" customFormat="1">
      <c r="A201" s="39"/>
      <c r="B201" s="40"/>
      <c r="C201" s="41"/>
      <c r="D201" s="218" t="s">
        <v>155</v>
      </c>
      <c r="E201" s="41"/>
      <c r="F201" s="219" t="s">
        <v>1350</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155</v>
      </c>
      <c r="AU201" s="18" t="s">
        <v>153</v>
      </c>
    </row>
    <row r="202" s="2" customFormat="1">
      <c r="A202" s="39"/>
      <c r="B202" s="40"/>
      <c r="C202" s="41"/>
      <c r="D202" s="218" t="s">
        <v>157</v>
      </c>
      <c r="E202" s="41"/>
      <c r="F202" s="223" t="s">
        <v>814</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157</v>
      </c>
      <c r="AU202" s="18" t="s">
        <v>153</v>
      </c>
    </row>
    <row r="203" s="12" customFormat="1" ht="22.8" customHeight="1">
      <c r="A203" s="12"/>
      <c r="B203" s="189"/>
      <c r="C203" s="190"/>
      <c r="D203" s="191" t="s">
        <v>72</v>
      </c>
      <c r="E203" s="203" t="s">
        <v>1351</v>
      </c>
      <c r="F203" s="203" t="s">
        <v>1352</v>
      </c>
      <c r="G203" s="190"/>
      <c r="H203" s="190"/>
      <c r="I203" s="193"/>
      <c r="J203" s="204">
        <f>BK203</f>
        <v>0</v>
      </c>
      <c r="K203" s="190"/>
      <c r="L203" s="195"/>
      <c r="M203" s="196"/>
      <c r="N203" s="197"/>
      <c r="O203" s="197"/>
      <c r="P203" s="198">
        <f>SUM(P204:P221)</f>
        <v>0</v>
      </c>
      <c r="Q203" s="197"/>
      <c r="R203" s="198">
        <f>SUM(R204:R221)</f>
        <v>0.083139899999999989</v>
      </c>
      <c r="S203" s="197"/>
      <c r="T203" s="199">
        <f>SUM(T204:T221)</f>
        <v>0</v>
      </c>
      <c r="U203" s="12"/>
      <c r="V203" s="12"/>
      <c r="W203" s="12"/>
      <c r="X203" s="12"/>
      <c r="Y203" s="12"/>
      <c r="Z203" s="12"/>
      <c r="AA203" s="12"/>
      <c r="AB203" s="12"/>
      <c r="AC203" s="12"/>
      <c r="AD203" s="12"/>
      <c r="AE203" s="12"/>
      <c r="AR203" s="200" t="s">
        <v>153</v>
      </c>
      <c r="AT203" s="201" t="s">
        <v>72</v>
      </c>
      <c r="AU203" s="201" t="s">
        <v>81</v>
      </c>
      <c r="AY203" s="200" t="s">
        <v>143</v>
      </c>
      <c r="BK203" s="202">
        <f>SUM(BK204:BK221)</f>
        <v>0</v>
      </c>
    </row>
    <row r="204" s="2" customFormat="1" ht="24.15" customHeight="1">
      <c r="A204" s="39"/>
      <c r="B204" s="40"/>
      <c r="C204" s="205" t="s">
        <v>410</v>
      </c>
      <c r="D204" s="205" t="s">
        <v>147</v>
      </c>
      <c r="E204" s="206" t="s">
        <v>1353</v>
      </c>
      <c r="F204" s="207" t="s">
        <v>1354</v>
      </c>
      <c r="G204" s="208" t="s">
        <v>150</v>
      </c>
      <c r="H204" s="209">
        <v>258.60000000000002</v>
      </c>
      <c r="I204" s="210"/>
      <c r="J204" s="211">
        <f>ROUND(I204*H204,2)</f>
        <v>0</v>
      </c>
      <c r="K204" s="207" t="s">
        <v>151</v>
      </c>
      <c r="L204" s="45"/>
      <c r="M204" s="212" t="s">
        <v>19</v>
      </c>
      <c r="N204" s="213" t="s">
        <v>45</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1355</v>
      </c>
    </row>
    <row r="205" s="2" customFormat="1">
      <c r="A205" s="39"/>
      <c r="B205" s="40"/>
      <c r="C205" s="41"/>
      <c r="D205" s="218" t="s">
        <v>155</v>
      </c>
      <c r="E205" s="41"/>
      <c r="F205" s="219" t="s">
        <v>1356</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2" customFormat="1">
      <c r="A206" s="39"/>
      <c r="B206" s="40"/>
      <c r="C206" s="41"/>
      <c r="D206" s="218" t="s">
        <v>157</v>
      </c>
      <c r="E206" s="41"/>
      <c r="F206" s="223" t="s">
        <v>1357</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157</v>
      </c>
      <c r="AU206" s="18" t="s">
        <v>153</v>
      </c>
    </row>
    <row r="207" s="2" customFormat="1" ht="37.8" customHeight="1">
      <c r="A207" s="39"/>
      <c r="B207" s="40"/>
      <c r="C207" s="256" t="s">
        <v>415</v>
      </c>
      <c r="D207" s="256" t="s">
        <v>191</v>
      </c>
      <c r="E207" s="257" t="s">
        <v>1358</v>
      </c>
      <c r="F207" s="258" t="s">
        <v>1359</v>
      </c>
      <c r="G207" s="259" t="s">
        <v>150</v>
      </c>
      <c r="H207" s="260">
        <v>284.45999999999998</v>
      </c>
      <c r="I207" s="261"/>
      <c r="J207" s="262">
        <f>ROUND(I207*H207,2)</f>
        <v>0</v>
      </c>
      <c r="K207" s="258" t="s">
        <v>151</v>
      </c>
      <c r="L207" s="263"/>
      <c r="M207" s="264" t="s">
        <v>19</v>
      </c>
      <c r="N207" s="265" t="s">
        <v>45</v>
      </c>
      <c r="O207" s="85"/>
      <c r="P207" s="214">
        <f>O207*H207</f>
        <v>0</v>
      </c>
      <c r="Q207" s="214">
        <v>0.00013999999999999999</v>
      </c>
      <c r="R207" s="214">
        <f>Q207*H207</f>
        <v>0.039824399999999996</v>
      </c>
      <c r="S207" s="214">
        <v>0</v>
      </c>
      <c r="T207" s="215">
        <f>S207*H207</f>
        <v>0</v>
      </c>
      <c r="U207" s="39"/>
      <c r="V207" s="39"/>
      <c r="W207" s="39"/>
      <c r="X207" s="39"/>
      <c r="Y207" s="39"/>
      <c r="Z207" s="39"/>
      <c r="AA207" s="39"/>
      <c r="AB207" s="39"/>
      <c r="AC207" s="39"/>
      <c r="AD207" s="39"/>
      <c r="AE207" s="39"/>
      <c r="AR207" s="216" t="s">
        <v>391</v>
      </c>
      <c r="AT207" s="216" t="s">
        <v>191</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1360</v>
      </c>
    </row>
    <row r="208" s="2" customFormat="1">
      <c r="A208" s="39"/>
      <c r="B208" s="40"/>
      <c r="C208" s="41"/>
      <c r="D208" s="218" t="s">
        <v>155</v>
      </c>
      <c r="E208" s="41"/>
      <c r="F208" s="219" t="s">
        <v>1359</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14" customFormat="1">
      <c r="A209" s="14"/>
      <c r="B209" s="234"/>
      <c r="C209" s="235"/>
      <c r="D209" s="218" t="s">
        <v>159</v>
      </c>
      <c r="E209" s="235"/>
      <c r="F209" s="237" t="s">
        <v>1361</v>
      </c>
      <c r="G209" s="235"/>
      <c r="H209" s="238">
        <v>284.45999999999998</v>
      </c>
      <c r="I209" s="239"/>
      <c r="J209" s="235"/>
      <c r="K209" s="235"/>
      <c r="L209" s="240"/>
      <c r="M209" s="241"/>
      <c r="N209" s="242"/>
      <c r="O209" s="242"/>
      <c r="P209" s="242"/>
      <c r="Q209" s="242"/>
      <c r="R209" s="242"/>
      <c r="S209" s="242"/>
      <c r="T209" s="243"/>
      <c r="U209" s="14"/>
      <c r="V209" s="14"/>
      <c r="W209" s="14"/>
      <c r="X209" s="14"/>
      <c r="Y209" s="14"/>
      <c r="Z209" s="14"/>
      <c r="AA209" s="14"/>
      <c r="AB209" s="14"/>
      <c r="AC209" s="14"/>
      <c r="AD209" s="14"/>
      <c r="AE209" s="14"/>
      <c r="AT209" s="244" t="s">
        <v>159</v>
      </c>
      <c r="AU209" s="244" t="s">
        <v>153</v>
      </c>
      <c r="AV209" s="14" t="s">
        <v>153</v>
      </c>
      <c r="AW209" s="14" t="s">
        <v>4</v>
      </c>
      <c r="AX209" s="14" t="s">
        <v>81</v>
      </c>
      <c r="AY209" s="244" t="s">
        <v>143</v>
      </c>
    </row>
    <row r="210" s="2" customFormat="1" ht="14.4" customHeight="1">
      <c r="A210" s="39"/>
      <c r="B210" s="40"/>
      <c r="C210" s="205" t="s">
        <v>420</v>
      </c>
      <c r="D210" s="205" t="s">
        <v>147</v>
      </c>
      <c r="E210" s="206" t="s">
        <v>1362</v>
      </c>
      <c r="F210" s="207" t="s">
        <v>1363</v>
      </c>
      <c r="G210" s="208" t="s">
        <v>264</v>
      </c>
      <c r="H210" s="209">
        <v>646.5</v>
      </c>
      <c r="I210" s="210"/>
      <c r="J210" s="211">
        <f>ROUND(I210*H210,2)</f>
        <v>0</v>
      </c>
      <c r="K210" s="207" t="s">
        <v>151</v>
      </c>
      <c r="L210" s="45"/>
      <c r="M210" s="212" t="s">
        <v>19</v>
      </c>
      <c r="N210" s="213" t="s">
        <v>45</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308</v>
      </c>
      <c r="AT210" s="216" t="s">
        <v>147</v>
      </c>
      <c r="AU210" s="216" t="s">
        <v>153</v>
      </c>
      <c r="AY210" s="18" t="s">
        <v>143</v>
      </c>
      <c r="BE210" s="217">
        <f>IF(N210="základní",J210,0)</f>
        <v>0</v>
      </c>
      <c r="BF210" s="217">
        <f>IF(N210="snížená",J210,0)</f>
        <v>0</v>
      </c>
      <c r="BG210" s="217">
        <f>IF(N210="zákl. přenesená",J210,0)</f>
        <v>0</v>
      </c>
      <c r="BH210" s="217">
        <f>IF(N210="sníž. přenesená",J210,0)</f>
        <v>0</v>
      </c>
      <c r="BI210" s="217">
        <f>IF(N210="nulová",J210,0)</f>
        <v>0</v>
      </c>
      <c r="BJ210" s="18" t="s">
        <v>153</v>
      </c>
      <c r="BK210" s="217">
        <f>ROUND(I210*H210,2)</f>
        <v>0</v>
      </c>
      <c r="BL210" s="18" t="s">
        <v>308</v>
      </c>
      <c r="BM210" s="216" t="s">
        <v>1364</v>
      </c>
    </row>
    <row r="211" s="2" customFormat="1">
      <c r="A211" s="39"/>
      <c r="B211" s="40"/>
      <c r="C211" s="41"/>
      <c r="D211" s="218" t="s">
        <v>155</v>
      </c>
      <c r="E211" s="41"/>
      <c r="F211" s="219" t="s">
        <v>1365</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155</v>
      </c>
      <c r="AU211" s="18" t="s">
        <v>153</v>
      </c>
    </row>
    <row r="212" s="2" customFormat="1">
      <c r="A212" s="39"/>
      <c r="B212" s="40"/>
      <c r="C212" s="41"/>
      <c r="D212" s="218" t="s">
        <v>157</v>
      </c>
      <c r="E212" s="41"/>
      <c r="F212" s="223" t="s">
        <v>1357</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157</v>
      </c>
      <c r="AU212" s="18" t="s">
        <v>153</v>
      </c>
    </row>
    <row r="213" s="2" customFormat="1" ht="24.15" customHeight="1">
      <c r="A213" s="39"/>
      <c r="B213" s="40"/>
      <c r="C213" s="256" t="s">
        <v>425</v>
      </c>
      <c r="D213" s="256" t="s">
        <v>191</v>
      </c>
      <c r="E213" s="257" t="s">
        <v>1366</v>
      </c>
      <c r="F213" s="258" t="s">
        <v>1367</v>
      </c>
      <c r="G213" s="259" t="s">
        <v>264</v>
      </c>
      <c r="H213" s="260">
        <v>711.14999999999998</v>
      </c>
      <c r="I213" s="261"/>
      <c r="J213" s="262">
        <f>ROUND(I213*H213,2)</f>
        <v>0</v>
      </c>
      <c r="K213" s="258" t="s">
        <v>151</v>
      </c>
      <c r="L213" s="263"/>
      <c r="M213" s="264" t="s">
        <v>19</v>
      </c>
      <c r="N213" s="265" t="s">
        <v>45</v>
      </c>
      <c r="O213" s="85"/>
      <c r="P213" s="214">
        <f>O213*H213</f>
        <v>0</v>
      </c>
      <c r="Q213" s="214">
        <v>1.0000000000000001E-05</v>
      </c>
      <c r="R213" s="214">
        <f>Q213*H213</f>
        <v>0.0071115000000000006</v>
      </c>
      <c r="S213" s="214">
        <v>0</v>
      </c>
      <c r="T213" s="215">
        <f>S213*H213</f>
        <v>0</v>
      </c>
      <c r="U213" s="39"/>
      <c r="V213" s="39"/>
      <c r="W213" s="39"/>
      <c r="X213" s="39"/>
      <c r="Y213" s="39"/>
      <c r="Z213" s="39"/>
      <c r="AA213" s="39"/>
      <c r="AB213" s="39"/>
      <c r="AC213" s="39"/>
      <c r="AD213" s="39"/>
      <c r="AE213" s="39"/>
      <c r="AR213" s="216" t="s">
        <v>391</v>
      </c>
      <c r="AT213" s="216" t="s">
        <v>191</v>
      </c>
      <c r="AU213" s="216" t="s">
        <v>153</v>
      </c>
      <c r="AY213" s="18" t="s">
        <v>143</v>
      </c>
      <c r="BE213" s="217">
        <f>IF(N213="základní",J213,0)</f>
        <v>0</v>
      </c>
      <c r="BF213" s="217">
        <f>IF(N213="snížená",J213,0)</f>
        <v>0</v>
      </c>
      <c r="BG213" s="217">
        <f>IF(N213="zákl. přenesená",J213,0)</f>
        <v>0</v>
      </c>
      <c r="BH213" s="217">
        <f>IF(N213="sníž. přenesená",J213,0)</f>
        <v>0</v>
      </c>
      <c r="BI213" s="217">
        <f>IF(N213="nulová",J213,0)</f>
        <v>0</v>
      </c>
      <c r="BJ213" s="18" t="s">
        <v>153</v>
      </c>
      <c r="BK213" s="217">
        <f>ROUND(I213*H213,2)</f>
        <v>0</v>
      </c>
      <c r="BL213" s="18" t="s">
        <v>308</v>
      </c>
      <c r="BM213" s="216" t="s">
        <v>1368</v>
      </c>
    </row>
    <row r="214" s="2" customFormat="1">
      <c r="A214" s="39"/>
      <c r="B214" s="40"/>
      <c r="C214" s="41"/>
      <c r="D214" s="218" t="s">
        <v>155</v>
      </c>
      <c r="E214" s="41"/>
      <c r="F214" s="219" t="s">
        <v>1367</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155</v>
      </c>
      <c r="AU214" s="18" t="s">
        <v>153</v>
      </c>
    </row>
    <row r="215" s="14" customFormat="1">
      <c r="A215" s="14"/>
      <c r="B215" s="234"/>
      <c r="C215" s="235"/>
      <c r="D215" s="218" t="s">
        <v>159</v>
      </c>
      <c r="E215" s="235"/>
      <c r="F215" s="237" t="s">
        <v>1369</v>
      </c>
      <c r="G215" s="235"/>
      <c r="H215" s="238">
        <v>711.14999999999998</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4</v>
      </c>
      <c r="AX215" s="14" t="s">
        <v>81</v>
      </c>
      <c r="AY215" s="244" t="s">
        <v>143</v>
      </c>
    </row>
    <row r="216" s="2" customFormat="1" ht="14.4" customHeight="1">
      <c r="A216" s="39"/>
      <c r="B216" s="40"/>
      <c r="C216" s="205" t="s">
        <v>496</v>
      </c>
      <c r="D216" s="205" t="s">
        <v>147</v>
      </c>
      <c r="E216" s="206" t="s">
        <v>1370</v>
      </c>
      <c r="F216" s="207" t="s">
        <v>1371</v>
      </c>
      <c r="G216" s="208" t="s">
        <v>150</v>
      </c>
      <c r="H216" s="209">
        <v>258.60000000000002</v>
      </c>
      <c r="I216" s="210"/>
      <c r="J216" s="211">
        <f>ROUND(I216*H216,2)</f>
        <v>0</v>
      </c>
      <c r="K216" s="207" t="s">
        <v>151</v>
      </c>
      <c r="L216" s="45"/>
      <c r="M216" s="212" t="s">
        <v>19</v>
      </c>
      <c r="N216" s="213" t="s">
        <v>45</v>
      </c>
      <c r="O216" s="85"/>
      <c r="P216" s="214">
        <f>O216*H216</f>
        <v>0</v>
      </c>
      <c r="Q216" s="214">
        <v>0.00013999999999999999</v>
      </c>
      <c r="R216" s="214">
        <f>Q216*H216</f>
        <v>0.036204</v>
      </c>
      <c r="S216" s="214">
        <v>0</v>
      </c>
      <c r="T216" s="215">
        <f>S216*H216</f>
        <v>0</v>
      </c>
      <c r="U216" s="39"/>
      <c r="V216" s="39"/>
      <c r="W216" s="39"/>
      <c r="X216" s="39"/>
      <c r="Y216" s="39"/>
      <c r="Z216" s="39"/>
      <c r="AA216" s="39"/>
      <c r="AB216" s="39"/>
      <c r="AC216" s="39"/>
      <c r="AD216" s="39"/>
      <c r="AE216" s="39"/>
      <c r="AR216" s="216" t="s">
        <v>152</v>
      </c>
      <c r="AT216" s="216" t="s">
        <v>147</v>
      </c>
      <c r="AU216" s="216" t="s">
        <v>153</v>
      </c>
      <c r="AY216" s="18" t="s">
        <v>143</v>
      </c>
      <c r="BE216" s="217">
        <f>IF(N216="základní",J216,0)</f>
        <v>0</v>
      </c>
      <c r="BF216" s="217">
        <f>IF(N216="snížená",J216,0)</f>
        <v>0</v>
      </c>
      <c r="BG216" s="217">
        <f>IF(N216="zákl. přenesená",J216,0)</f>
        <v>0</v>
      </c>
      <c r="BH216" s="217">
        <f>IF(N216="sníž. přenesená",J216,0)</f>
        <v>0</v>
      </c>
      <c r="BI216" s="217">
        <f>IF(N216="nulová",J216,0)</f>
        <v>0</v>
      </c>
      <c r="BJ216" s="18" t="s">
        <v>153</v>
      </c>
      <c r="BK216" s="217">
        <f>ROUND(I216*H216,2)</f>
        <v>0</v>
      </c>
      <c r="BL216" s="18" t="s">
        <v>152</v>
      </c>
      <c r="BM216" s="216" t="s">
        <v>1372</v>
      </c>
    </row>
    <row r="217" s="2" customFormat="1">
      <c r="A217" s="39"/>
      <c r="B217" s="40"/>
      <c r="C217" s="41"/>
      <c r="D217" s="218" t="s">
        <v>155</v>
      </c>
      <c r="E217" s="41"/>
      <c r="F217" s="219" t="s">
        <v>1373</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155</v>
      </c>
      <c r="AU217" s="18" t="s">
        <v>153</v>
      </c>
    </row>
    <row r="218" s="2" customFormat="1">
      <c r="A218" s="39"/>
      <c r="B218" s="40"/>
      <c r="C218" s="41"/>
      <c r="D218" s="218" t="s">
        <v>157</v>
      </c>
      <c r="E218" s="41"/>
      <c r="F218" s="223" t="s">
        <v>1374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157</v>
      </c>
      <c r="AU218" s="18" t="s">
        <v>153</v>
      </c>
    </row>
    <row r="219" s="2" customFormat="1" ht="24.15" customHeight="1">
      <c r="A219" s="39"/>
      <c r="B219" s="40"/>
      <c r="C219" s="205" t="s">
        <v>501</v>
      </c>
      <c r="D219" s="205" t="s">
        <v>147</v>
      </c>
      <c r="E219" s="206" t="s">
        <v>1375</v>
      </c>
      <c r="F219" s="207" t="s">
        <v>1376</v>
      </c>
      <c r="G219" s="208" t="s">
        <v>580</v>
      </c>
      <c r="H219" s="209">
        <v>0.047</v>
      </c>
      <c r="I219" s="210"/>
      <c r="J219" s="211">
        <f>ROUND(I219*H219,2)</f>
        <v>0</v>
      </c>
      <c r="K219" s="207" t="s">
        <v>151</v>
      </c>
      <c r="L219" s="45"/>
      <c r="M219" s="212" t="s">
        <v>19</v>
      </c>
      <c r="N219" s="213" t="s">
        <v>45</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308</v>
      </c>
      <c r="AT219" s="216" t="s">
        <v>147</v>
      </c>
      <c r="AU219" s="216" t="s">
        <v>153</v>
      </c>
      <c r="AY219" s="18" t="s">
        <v>143</v>
      </c>
      <c r="BE219" s="217">
        <f>IF(N219="základní",J219,0)</f>
        <v>0</v>
      </c>
      <c r="BF219" s="217">
        <f>IF(N219="snížená",J219,0)</f>
        <v>0</v>
      </c>
      <c r="BG219" s="217">
        <f>IF(N219="zákl. přenesená",J219,0)</f>
        <v>0</v>
      </c>
      <c r="BH219" s="217">
        <f>IF(N219="sníž. přenesená",J219,0)</f>
        <v>0</v>
      </c>
      <c r="BI219" s="217">
        <f>IF(N219="nulová",J219,0)</f>
        <v>0</v>
      </c>
      <c r="BJ219" s="18" t="s">
        <v>153</v>
      </c>
      <c r="BK219" s="217">
        <f>ROUND(I219*H219,2)</f>
        <v>0</v>
      </c>
      <c r="BL219" s="18" t="s">
        <v>308</v>
      </c>
      <c r="BM219" s="216" t="s">
        <v>1377</v>
      </c>
    </row>
    <row r="220" s="2" customFormat="1">
      <c r="A220" s="39"/>
      <c r="B220" s="40"/>
      <c r="C220" s="41"/>
      <c r="D220" s="218" t="s">
        <v>155</v>
      </c>
      <c r="E220" s="41"/>
      <c r="F220" s="219" t="s">
        <v>1378</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155</v>
      </c>
      <c r="AU220" s="18" t="s">
        <v>153</v>
      </c>
    </row>
    <row r="221" s="2" customFormat="1">
      <c r="A221" s="39"/>
      <c r="B221" s="40"/>
      <c r="C221" s="41"/>
      <c r="D221" s="218" t="s">
        <v>157</v>
      </c>
      <c r="E221" s="41"/>
      <c r="F221" s="223" t="s">
        <v>1379</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157</v>
      </c>
      <c r="AU221" s="18" t="s">
        <v>153</v>
      </c>
    </row>
    <row r="222" s="12" customFormat="1" ht="22.8" customHeight="1">
      <c r="A222" s="12"/>
      <c r="B222" s="189"/>
      <c r="C222" s="190"/>
      <c r="D222" s="191" t="s">
        <v>72</v>
      </c>
      <c r="E222" s="203" t="s">
        <v>865</v>
      </c>
      <c r="F222" s="203" t="s">
        <v>866</v>
      </c>
      <c r="G222" s="190"/>
      <c r="H222" s="190"/>
      <c r="I222" s="193"/>
      <c r="J222" s="204">
        <f>BK222</f>
        <v>0</v>
      </c>
      <c r="K222" s="190"/>
      <c r="L222" s="195"/>
      <c r="M222" s="196"/>
      <c r="N222" s="197"/>
      <c r="O222" s="197"/>
      <c r="P222" s="198">
        <f>SUM(P223:P238)</f>
        <v>0</v>
      </c>
      <c r="Q222" s="197"/>
      <c r="R222" s="198">
        <f>SUM(R223:R238)</f>
        <v>0</v>
      </c>
      <c r="S222" s="197"/>
      <c r="T222" s="199">
        <f>SUM(T223:T238)</f>
        <v>0.45500000000000007</v>
      </c>
      <c r="U222" s="12"/>
      <c r="V222" s="12"/>
      <c r="W222" s="12"/>
      <c r="X222" s="12"/>
      <c r="Y222" s="12"/>
      <c r="Z222" s="12"/>
      <c r="AA222" s="12"/>
      <c r="AB222" s="12"/>
      <c r="AC222" s="12"/>
      <c r="AD222" s="12"/>
      <c r="AE222" s="12"/>
      <c r="AR222" s="200" t="s">
        <v>153</v>
      </c>
      <c r="AT222" s="201" t="s">
        <v>72</v>
      </c>
      <c r="AU222" s="201" t="s">
        <v>81</v>
      </c>
      <c r="AY222" s="200" t="s">
        <v>143</v>
      </c>
      <c r="BK222" s="202">
        <f>SUM(BK223:BK238)</f>
        <v>0</v>
      </c>
    </row>
    <row r="223" s="2" customFormat="1" ht="14.4" customHeight="1">
      <c r="A223" s="39"/>
      <c r="B223" s="40"/>
      <c r="C223" s="205" t="s">
        <v>439</v>
      </c>
      <c r="D223" s="205" t="s">
        <v>147</v>
      </c>
      <c r="E223" s="206" t="s">
        <v>1380</v>
      </c>
      <c r="F223" s="207" t="s">
        <v>1381</v>
      </c>
      <c r="G223" s="208" t="s">
        <v>264</v>
      </c>
      <c r="H223" s="209">
        <v>13</v>
      </c>
      <c r="I223" s="210"/>
      <c r="J223" s="211">
        <f>ROUND(I223*H223,2)</f>
        <v>0</v>
      </c>
      <c r="K223" s="207" t="s">
        <v>151</v>
      </c>
      <c r="L223" s="45"/>
      <c r="M223" s="212" t="s">
        <v>19</v>
      </c>
      <c r="N223" s="213" t="s">
        <v>45</v>
      </c>
      <c r="O223" s="85"/>
      <c r="P223" s="214">
        <f>O223*H223</f>
        <v>0</v>
      </c>
      <c r="Q223" s="214">
        <v>0</v>
      </c>
      <c r="R223" s="214">
        <f>Q223*H223</f>
        <v>0</v>
      </c>
      <c r="S223" s="214">
        <v>0.035000000000000003</v>
      </c>
      <c r="T223" s="215">
        <f>S223*H223</f>
        <v>0.45500000000000007</v>
      </c>
      <c r="U223" s="39"/>
      <c r="V223" s="39"/>
      <c r="W223" s="39"/>
      <c r="X223" s="39"/>
      <c r="Y223" s="39"/>
      <c r="Z223" s="39"/>
      <c r="AA223" s="39"/>
      <c r="AB223" s="39"/>
      <c r="AC223" s="39"/>
      <c r="AD223" s="39"/>
      <c r="AE223" s="39"/>
      <c r="AR223" s="216" t="s">
        <v>308</v>
      </c>
      <c r="AT223" s="216" t="s">
        <v>147</v>
      </c>
      <c r="AU223" s="216" t="s">
        <v>153</v>
      </c>
      <c r="AY223" s="18" t="s">
        <v>143</v>
      </c>
      <c r="BE223" s="217">
        <f>IF(N223="základní",J223,0)</f>
        <v>0</v>
      </c>
      <c r="BF223" s="217">
        <f>IF(N223="snížená",J223,0)</f>
        <v>0</v>
      </c>
      <c r="BG223" s="217">
        <f>IF(N223="zákl. přenesená",J223,0)</f>
        <v>0</v>
      </c>
      <c r="BH223" s="217">
        <f>IF(N223="sníž. přenesená",J223,0)</f>
        <v>0</v>
      </c>
      <c r="BI223" s="217">
        <f>IF(N223="nulová",J223,0)</f>
        <v>0</v>
      </c>
      <c r="BJ223" s="18" t="s">
        <v>153</v>
      </c>
      <c r="BK223" s="217">
        <f>ROUND(I223*H223,2)</f>
        <v>0</v>
      </c>
      <c r="BL223" s="18" t="s">
        <v>308</v>
      </c>
      <c r="BM223" s="216" t="s">
        <v>1382</v>
      </c>
    </row>
    <row r="224" s="2" customFormat="1">
      <c r="A224" s="39"/>
      <c r="B224" s="40"/>
      <c r="C224" s="41"/>
      <c r="D224" s="218" t="s">
        <v>155</v>
      </c>
      <c r="E224" s="41"/>
      <c r="F224" s="219" t="s">
        <v>1383</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155</v>
      </c>
      <c r="AU224" s="18" t="s">
        <v>153</v>
      </c>
    </row>
    <row r="225" s="2" customFormat="1">
      <c r="A225" s="39"/>
      <c r="B225" s="40"/>
      <c r="C225" s="41"/>
      <c r="D225" s="218" t="s">
        <v>157</v>
      </c>
      <c r="E225" s="41"/>
      <c r="F225" s="223" t="s">
        <v>1384</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157</v>
      </c>
      <c r="AU225" s="18" t="s">
        <v>153</v>
      </c>
    </row>
    <row r="226" s="2" customFormat="1" ht="14.4" customHeight="1">
      <c r="A226" s="39"/>
      <c r="B226" s="40"/>
      <c r="C226" s="205" t="s">
        <v>458</v>
      </c>
      <c r="D226" s="205" t="s">
        <v>147</v>
      </c>
      <c r="E226" s="206" t="s">
        <v>1385</v>
      </c>
      <c r="F226" s="207" t="s">
        <v>1386</v>
      </c>
      <c r="G226" s="208" t="s">
        <v>264</v>
      </c>
      <c r="H226" s="209">
        <v>1.2</v>
      </c>
      <c r="I226" s="210"/>
      <c r="J226" s="211">
        <f>ROUND(I226*H226,2)</f>
        <v>0</v>
      </c>
      <c r="K226" s="207" t="s">
        <v>151</v>
      </c>
      <c r="L226" s="45"/>
      <c r="M226" s="212" t="s">
        <v>19</v>
      </c>
      <c r="N226" s="213" t="s">
        <v>45</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308</v>
      </c>
      <c r="AT226" s="216" t="s">
        <v>147</v>
      </c>
      <c r="AU226" s="216" t="s">
        <v>153</v>
      </c>
      <c r="AY226" s="18" t="s">
        <v>143</v>
      </c>
      <c r="BE226" s="217">
        <f>IF(N226="základní",J226,0)</f>
        <v>0</v>
      </c>
      <c r="BF226" s="217">
        <f>IF(N226="snížená",J226,0)</f>
        <v>0</v>
      </c>
      <c r="BG226" s="217">
        <f>IF(N226="zákl. přenesená",J226,0)</f>
        <v>0</v>
      </c>
      <c r="BH226" s="217">
        <f>IF(N226="sníž. přenesená",J226,0)</f>
        <v>0</v>
      </c>
      <c r="BI226" s="217">
        <f>IF(N226="nulová",J226,0)</f>
        <v>0</v>
      </c>
      <c r="BJ226" s="18" t="s">
        <v>153</v>
      </c>
      <c r="BK226" s="217">
        <f>ROUND(I226*H226,2)</f>
        <v>0</v>
      </c>
      <c r="BL226" s="18" t="s">
        <v>308</v>
      </c>
      <c r="BM226" s="216" t="s">
        <v>1387</v>
      </c>
    </row>
    <row r="227" s="2" customFormat="1">
      <c r="A227" s="39"/>
      <c r="B227" s="40"/>
      <c r="C227" s="41"/>
      <c r="D227" s="218" t="s">
        <v>155</v>
      </c>
      <c r="E227" s="41"/>
      <c r="F227" s="219" t="s">
        <v>1388</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155</v>
      </c>
      <c r="AU227" s="18" t="s">
        <v>153</v>
      </c>
    </row>
    <row r="228" s="2" customFormat="1">
      <c r="A228" s="39"/>
      <c r="B228" s="40"/>
      <c r="C228" s="41"/>
      <c r="D228" s="218" t="s">
        <v>157</v>
      </c>
      <c r="E228" s="41"/>
      <c r="F228" s="223" t="s">
        <v>1389</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157</v>
      </c>
      <c r="AU228" s="18" t="s">
        <v>153</v>
      </c>
    </row>
    <row r="229" s="14" customFormat="1">
      <c r="A229" s="14"/>
      <c r="B229" s="234"/>
      <c r="C229" s="235"/>
      <c r="D229" s="218" t="s">
        <v>159</v>
      </c>
      <c r="E229" s="236" t="s">
        <v>19</v>
      </c>
      <c r="F229" s="237" t="s">
        <v>1390</v>
      </c>
      <c r="G229" s="235"/>
      <c r="H229" s="238">
        <v>1.2</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159</v>
      </c>
      <c r="AU229" s="244" t="s">
        <v>153</v>
      </c>
      <c r="AV229" s="14" t="s">
        <v>153</v>
      </c>
      <c r="AW229" s="14" t="s">
        <v>35</v>
      </c>
      <c r="AX229" s="14" t="s">
        <v>81</v>
      </c>
      <c r="AY229" s="244" t="s">
        <v>143</v>
      </c>
    </row>
    <row r="230" s="2" customFormat="1" ht="14.4" customHeight="1">
      <c r="A230" s="39"/>
      <c r="B230" s="40"/>
      <c r="C230" s="256" t="s">
        <v>462</v>
      </c>
      <c r="D230" s="256" t="s">
        <v>191</v>
      </c>
      <c r="E230" s="257" t="s">
        <v>1391</v>
      </c>
      <c r="F230" s="258" t="s">
        <v>19</v>
      </c>
      <c r="G230" s="259" t="s">
        <v>1392</v>
      </c>
      <c r="H230" s="260">
        <v>2</v>
      </c>
      <c r="I230" s="261"/>
      <c r="J230" s="262">
        <f>ROUND(I230*H230,2)</f>
        <v>0</v>
      </c>
      <c r="K230" s="258" t="s">
        <v>19</v>
      </c>
      <c r="L230" s="263"/>
      <c r="M230" s="264" t="s">
        <v>19</v>
      </c>
      <c r="N230" s="265" t="s">
        <v>45</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391</v>
      </c>
      <c r="AT230" s="216" t="s">
        <v>191</v>
      </c>
      <c r="AU230" s="216" t="s">
        <v>153</v>
      </c>
      <c r="AY230" s="18" t="s">
        <v>143</v>
      </c>
      <c r="BE230" s="217">
        <f>IF(N230="základní",J230,0)</f>
        <v>0</v>
      </c>
      <c r="BF230" s="217">
        <f>IF(N230="snížená",J230,0)</f>
        <v>0</v>
      </c>
      <c r="BG230" s="217">
        <f>IF(N230="zákl. přenesená",J230,0)</f>
        <v>0</v>
      </c>
      <c r="BH230" s="217">
        <f>IF(N230="sníž. přenesená",J230,0)</f>
        <v>0</v>
      </c>
      <c r="BI230" s="217">
        <f>IF(N230="nulová",J230,0)</f>
        <v>0</v>
      </c>
      <c r="BJ230" s="18" t="s">
        <v>153</v>
      </c>
      <c r="BK230" s="217">
        <f>ROUND(I230*H230,2)</f>
        <v>0</v>
      </c>
      <c r="BL230" s="18" t="s">
        <v>308</v>
      </c>
      <c r="BM230" s="216" t="s">
        <v>1393</v>
      </c>
    </row>
    <row r="231" s="2" customFormat="1">
      <c r="A231" s="39"/>
      <c r="B231" s="40"/>
      <c r="C231" s="41"/>
      <c r="D231" s="218" t="s">
        <v>155</v>
      </c>
      <c r="E231" s="41"/>
      <c r="F231" s="219" t="s">
        <v>1394</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155</v>
      </c>
      <c r="AU231" s="18" t="s">
        <v>153</v>
      </c>
    </row>
    <row r="232" s="2" customFormat="1" ht="14.4" customHeight="1">
      <c r="A232" s="39"/>
      <c r="B232" s="40"/>
      <c r="C232" s="256" t="s">
        <v>467</v>
      </c>
      <c r="D232" s="256" t="s">
        <v>191</v>
      </c>
      <c r="E232" s="257" t="s">
        <v>1395</v>
      </c>
      <c r="F232" s="258" t="s">
        <v>19</v>
      </c>
      <c r="G232" s="259" t="s">
        <v>1392</v>
      </c>
      <c r="H232" s="260">
        <v>4</v>
      </c>
      <c r="I232" s="261"/>
      <c r="J232" s="262">
        <f>ROUND(I232*H232,2)</f>
        <v>0</v>
      </c>
      <c r="K232" s="258" t="s">
        <v>19</v>
      </c>
      <c r="L232" s="263"/>
      <c r="M232" s="264" t="s">
        <v>19</v>
      </c>
      <c r="N232" s="265" t="s">
        <v>45</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391</v>
      </c>
      <c r="AT232" s="216" t="s">
        <v>191</v>
      </c>
      <c r="AU232" s="216" t="s">
        <v>153</v>
      </c>
      <c r="AY232" s="18" t="s">
        <v>143</v>
      </c>
      <c r="BE232" s="217">
        <f>IF(N232="základní",J232,0)</f>
        <v>0</v>
      </c>
      <c r="BF232" s="217">
        <f>IF(N232="snížená",J232,0)</f>
        <v>0</v>
      </c>
      <c r="BG232" s="217">
        <f>IF(N232="zákl. přenesená",J232,0)</f>
        <v>0</v>
      </c>
      <c r="BH232" s="217">
        <f>IF(N232="sníž. přenesená",J232,0)</f>
        <v>0</v>
      </c>
      <c r="BI232" s="217">
        <f>IF(N232="nulová",J232,0)</f>
        <v>0</v>
      </c>
      <c r="BJ232" s="18" t="s">
        <v>153</v>
      </c>
      <c r="BK232" s="217">
        <f>ROUND(I232*H232,2)</f>
        <v>0</v>
      </c>
      <c r="BL232" s="18" t="s">
        <v>308</v>
      </c>
      <c r="BM232" s="216" t="s">
        <v>1396</v>
      </c>
    </row>
    <row r="233" s="2" customFormat="1">
      <c r="A233" s="39"/>
      <c r="B233" s="40"/>
      <c r="C233" s="41"/>
      <c r="D233" s="218" t="s">
        <v>155</v>
      </c>
      <c r="E233" s="41"/>
      <c r="F233" s="219" t="s">
        <v>1397</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155</v>
      </c>
      <c r="AU233" s="18" t="s">
        <v>153</v>
      </c>
    </row>
    <row r="234" s="2" customFormat="1" ht="14.4" customHeight="1">
      <c r="A234" s="39"/>
      <c r="B234" s="40"/>
      <c r="C234" s="256" t="s">
        <v>474</v>
      </c>
      <c r="D234" s="256" t="s">
        <v>191</v>
      </c>
      <c r="E234" s="257" t="s">
        <v>1398</v>
      </c>
      <c r="F234" s="258" t="s">
        <v>19</v>
      </c>
      <c r="G234" s="259" t="s">
        <v>1392</v>
      </c>
      <c r="H234" s="260">
        <v>4</v>
      </c>
      <c r="I234" s="261"/>
      <c r="J234" s="262">
        <f>ROUND(I234*H234,2)</f>
        <v>0</v>
      </c>
      <c r="K234" s="258" t="s">
        <v>19</v>
      </c>
      <c r="L234" s="263"/>
      <c r="M234" s="264" t="s">
        <v>19</v>
      </c>
      <c r="N234" s="265" t="s">
        <v>45</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391</v>
      </c>
      <c r="AT234" s="216" t="s">
        <v>191</v>
      </c>
      <c r="AU234" s="216" t="s">
        <v>153</v>
      </c>
      <c r="AY234" s="18" t="s">
        <v>143</v>
      </c>
      <c r="BE234" s="217">
        <f>IF(N234="základní",J234,0)</f>
        <v>0</v>
      </c>
      <c r="BF234" s="217">
        <f>IF(N234="snížená",J234,0)</f>
        <v>0</v>
      </c>
      <c r="BG234" s="217">
        <f>IF(N234="zákl. přenesená",J234,0)</f>
        <v>0</v>
      </c>
      <c r="BH234" s="217">
        <f>IF(N234="sníž. přenesená",J234,0)</f>
        <v>0</v>
      </c>
      <c r="BI234" s="217">
        <f>IF(N234="nulová",J234,0)</f>
        <v>0</v>
      </c>
      <c r="BJ234" s="18" t="s">
        <v>153</v>
      </c>
      <c r="BK234" s="217">
        <f>ROUND(I234*H234,2)</f>
        <v>0</v>
      </c>
      <c r="BL234" s="18" t="s">
        <v>308</v>
      </c>
      <c r="BM234" s="216" t="s">
        <v>1399</v>
      </c>
    </row>
    <row r="235" s="2" customFormat="1">
      <c r="A235" s="39"/>
      <c r="B235" s="40"/>
      <c r="C235" s="41"/>
      <c r="D235" s="218" t="s">
        <v>155</v>
      </c>
      <c r="E235" s="41"/>
      <c r="F235" s="219" t="s">
        <v>1400</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155</v>
      </c>
      <c r="AU235" s="18" t="s">
        <v>153</v>
      </c>
    </row>
    <row r="236" s="2" customFormat="1" ht="24.15" customHeight="1">
      <c r="A236" s="39"/>
      <c r="B236" s="40"/>
      <c r="C236" s="205" t="s">
        <v>480</v>
      </c>
      <c r="D236" s="205" t="s">
        <v>147</v>
      </c>
      <c r="E236" s="206" t="s">
        <v>881</v>
      </c>
      <c r="F236" s="207" t="s">
        <v>882</v>
      </c>
      <c r="G236" s="208" t="s">
        <v>628</v>
      </c>
      <c r="H236" s="266"/>
      <c r="I236" s="210"/>
      <c r="J236" s="211">
        <f>ROUND(I236*H236,2)</f>
        <v>0</v>
      </c>
      <c r="K236" s="207" t="s">
        <v>151</v>
      </c>
      <c r="L236" s="45"/>
      <c r="M236" s="212" t="s">
        <v>19</v>
      </c>
      <c r="N236" s="213" t="s">
        <v>45</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308</v>
      </c>
      <c r="AT236" s="216" t="s">
        <v>147</v>
      </c>
      <c r="AU236" s="216" t="s">
        <v>153</v>
      </c>
      <c r="AY236" s="18" t="s">
        <v>143</v>
      </c>
      <c r="BE236" s="217">
        <f>IF(N236="základní",J236,0)</f>
        <v>0</v>
      </c>
      <c r="BF236" s="217">
        <f>IF(N236="snížená",J236,0)</f>
        <v>0</v>
      </c>
      <c r="BG236" s="217">
        <f>IF(N236="zákl. přenesená",J236,0)</f>
        <v>0</v>
      </c>
      <c r="BH236" s="217">
        <f>IF(N236="sníž. přenesená",J236,0)</f>
        <v>0</v>
      </c>
      <c r="BI236" s="217">
        <f>IF(N236="nulová",J236,0)</f>
        <v>0</v>
      </c>
      <c r="BJ236" s="18" t="s">
        <v>153</v>
      </c>
      <c r="BK236" s="217">
        <f>ROUND(I236*H236,2)</f>
        <v>0</v>
      </c>
      <c r="BL236" s="18" t="s">
        <v>308</v>
      </c>
      <c r="BM236" s="216" t="s">
        <v>1401</v>
      </c>
    </row>
    <row r="237" s="2" customFormat="1">
      <c r="A237" s="39"/>
      <c r="B237" s="40"/>
      <c r="C237" s="41"/>
      <c r="D237" s="218" t="s">
        <v>155</v>
      </c>
      <c r="E237" s="41"/>
      <c r="F237" s="219" t="s">
        <v>884</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155</v>
      </c>
      <c r="AU237" s="18" t="s">
        <v>153</v>
      </c>
    </row>
    <row r="238" s="2" customFormat="1">
      <c r="A238" s="39"/>
      <c r="B238" s="40"/>
      <c r="C238" s="41"/>
      <c r="D238" s="218" t="s">
        <v>157</v>
      </c>
      <c r="E238" s="41"/>
      <c r="F238" s="223" t="s">
        <v>885</v>
      </c>
      <c r="G238" s="41"/>
      <c r="H238" s="41"/>
      <c r="I238" s="220"/>
      <c r="J238" s="41"/>
      <c r="K238" s="41"/>
      <c r="L238" s="45"/>
      <c r="M238" s="270"/>
      <c r="N238" s="271"/>
      <c r="O238" s="272"/>
      <c r="P238" s="272"/>
      <c r="Q238" s="272"/>
      <c r="R238" s="272"/>
      <c r="S238" s="272"/>
      <c r="T238" s="273"/>
      <c r="U238" s="39"/>
      <c r="V238" s="39"/>
      <c r="W238" s="39"/>
      <c r="X238" s="39"/>
      <c r="Y238" s="39"/>
      <c r="Z238" s="39"/>
      <c r="AA238" s="39"/>
      <c r="AB238" s="39"/>
      <c r="AC238" s="39"/>
      <c r="AD238" s="39"/>
      <c r="AE238" s="39"/>
      <c r="AT238" s="18" t="s">
        <v>157</v>
      </c>
      <c r="AU238" s="18" t="s">
        <v>153</v>
      </c>
    </row>
    <row r="239" s="2" customFormat="1" ht="6.96" customHeight="1">
      <c r="A239" s="39"/>
      <c r="B239" s="60"/>
      <c r="C239" s="61"/>
      <c r="D239" s="61"/>
      <c r="E239" s="61"/>
      <c r="F239" s="61"/>
      <c r="G239" s="61"/>
      <c r="H239" s="61"/>
      <c r="I239" s="61"/>
      <c r="J239" s="61"/>
      <c r="K239" s="61"/>
      <c r="L239" s="45"/>
      <c r="M239" s="39"/>
      <c r="O239" s="39"/>
      <c r="P239" s="39"/>
      <c r="Q239" s="39"/>
      <c r="R239" s="39"/>
      <c r="S239" s="39"/>
      <c r="T239" s="39"/>
      <c r="U239" s="39"/>
      <c r="V239" s="39"/>
      <c r="W239" s="39"/>
      <c r="X239" s="39"/>
      <c r="Y239" s="39"/>
      <c r="Z239" s="39"/>
      <c r="AA239" s="39"/>
      <c r="AB239" s="39"/>
      <c r="AC239" s="39"/>
      <c r="AD239" s="39"/>
      <c r="AE239" s="39"/>
    </row>
  </sheetData>
  <sheetProtection sheet="1" autoFilter="0" formatColumns="0" formatRows="0" objects="1" scenarios="1" spinCount="100000" saltValue="aSxWzfBBCnEalC0nJSk4b6vStFa0FZLDb3Dg8MdmnpxpzVbgZ+99uJIhq5MldA+5vs+rmi6B3/9FVzdakeGpcg==" hashValue="kCj6WMjG3qjMlTuyqpPa3sMc+FZGaOHzbmLnFf0qCBAT4wnEzrDQOEfiT91Q/6QrFDKbaGkeVW6WyLJOOhfj/Q==" algorithmName="SHA-512" password="CC35"/>
  <autoFilter ref="C86:K238"/>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1502/9</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1402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1502/9</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10 Sionkova 1502/9 - ÚT byt č.1</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1502/9</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10 Sionkova 1502/9 - ÚT byt č.1</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q4xP8EbQzR+lCuCy1T7+feKJszx7vAFjbsynBAHZCtK0yr82WgqNCh9XgWBFq0DQyLrx+ES/NFgZhL8bqbjY6A==" hashValue="Ze4k2OWd4763ewADmxWB0L8/RLALPZ6NzF74190VClyRoA78Nb1IPqm++omxo0psyc6tovS/mNQNGb/SQJ1Jrg=="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1502/9</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1502/9</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11 Sionkova 1502/9 - ÚT byt č.2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1502/9</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11 Sionkova 1502/9 - ÚT byt č.2</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mO+B1yqkmXRMsSR0e/NPrvyIumURoh6geh7ql50kh9jmehg9f8eMQikx9MX0rUOIFxKxzVnanSgwbvlec5/Sbw==" hashValue="io0jLdn9BG7syfsBx6ACKcukDaV3O2G2h3GHQwhqDHBqnLnMB8yvcgr5y9STkjCjHzrvlTTeciOwvkdsZTZCj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1502/9</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1502/9</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12 Sionkova 1502/9 - ÚT byt č.3</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1502/9</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12 Sionkova 1502/9 - ÚT byt č.3</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kyBRXiHiIKsPZSiUcf0fZMMkHpW5SXG2eW5+NOLlwg9/o2nDFUVfchbSEmmfpAx6N9yNcmnW7aPhYE9mtJefdA==" hashValue="PhkTlrenv2fNHnEsPRm/6m19WRO7k7N7+XpJilvTsUIOdIjDZtbSNsVRwiKqokJxvZ9SV207Pf0PSRnVYJg0b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1502/9</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1502/9</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13 Sionkova 1502/9 - ÚT byt č.4</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1502/9</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13 Sionkova 1502/9 - ÚT byt č.4</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hwcRWtpwc5Gosrkdwfs/gDtA9Vl4uP4ozKSFP3Qru+jB4iiDuuJnwSVhfKPDz0WuxoBPL6S8bjkrm82i2IN/yg==" hashValue="XbHhT43Xt/s7rI6qT1IIJsTzhkZ/KXAVuheKyeeFgw4++ML6X2ewaCnshU98e1IUMlqawbEIpnHXlHm7/Rve+A=="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6" customFormat="1" ht="45" customHeight="1">
      <c r="B3" s="278"/>
      <c r="C3" s="279" t="s">
        <v>1557</v>
      </c>
      <c r="D3" s="279"/>
      <c r="E3" s="279"/>
      <c r="F3" s="279"/>
      <c r="G3" s="279"/>
      <c r="H3" s="279"/>
      <c r="I3" s="279"/>
      <c r="J3" s="279"/>
      <c r="K3" s="280"/>
    </row>
    <row r="4" s="1" customFormat="1" ht="25.5" customHeight="1">
      <c r="B4" s="281"/>
      <c r="C4" s="282" t="s">
        <v>1558</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1559</v>
      </c>
      <c r="D6" s="285"/>
      <c r="E6" s="285"/>
      <c r="F6" s="285"/>
      <c r="G6" s="285"/>
      <c r="H6" s="285"/>
      <c r="I6" s="285"/>
      <c r="J6" s="285"/>
      <c r="K6" s="283"/>
    </row>
    <row r="7" s="1" customFormat="1" ht="15" customHeight="1">
      <c r="B7" s="286"/>
      <c r="C7" s="285" t="s">
        <v>1560</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1561</v>
      </c>
      <c r="D9" s="285"/>
      <c r="E9" s="285"/>
      <c r="F9" s="285"/>
      <c r="G9" s="285"/>
      <c r="H9" s="285"/>
      <c r="I9" s="285"/>
      <c r="J9" s="285"/>
      <c r="K9" s="283"/>
    </row>
    <row r="10" s="1" customFormat="1" ht="15" customHeight="1">
      <c r="B10" s="286"/>
      <c r="C10" s="285"/>
      <c r="D10" s="285" t="s">
        <v>1562</v>
      </c>
      <c r="E10" s="285"/>
      <c r="F10" s="285"/>
      <c r="G10" s="285"/>
      <c r="H10" s="285"/>
      <c r="I10" s="285"/>
      <c r="J10" s="285"/>
      <c r="K10" s="283"/>
    </row>
    <row r="11" s="1" customFormat="1" ht="15" customHeight="1">
      <c r="B11" s="286"/>
      <c r="C11" s="287"/>
      <c r="D11" s="285" t="s">
        <v>1563</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1564</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1565</v>
      </c>
      <c r="E15" s="285"/>
      <c r="F15" s="285"/>
      <c r="G15" s="285"/>
      <c r="H15" s="285"/>
      <c r="I15" s="285"/>
      <c r="J15" s="285"/>
      <c r="K15" s="283"/>
    </row>
    <row r="16" s="1" customFormat="1" ht="15" customHeight="1">
      <c r="B16" s="286"/>
      <c r="C16" s="287"/>
      <c r="D16" s="285" t="s">
        <v>1566</v>
      </c>
      <c r="E16" s="285"/>
      <c r="F16" s="285"/>
      <c r="G16" s="285"/>
      <c r="H16" s="285"/>
      <c r="I16" s="285"/>
      <c r="J16" s="285"/>
      <c r="K16" s="283"/>
    </row>
    <row r="17" s="1" customFormat="1" ht="15" customHeight="1">
      <c r="B17" s="286"/>
      <c r="C17" s="287"/>
      <c r="D17" s="285" t="s">
        <v>1567</v>
      </c>
      <c r="E17" s="285"/>
      <c r="F17" s="285"/>
      <c r="G17" s="285"/>
      <c r="H17" s="285"/>
      <c r="I17" s="285"/>
      <c r="J17" s="285"/>
      <c r="K17" s="283"/>
    </row>
    <row r="18" s="1" customFormat="1" ht="15" customHeight="1">
      <c r="B18" s="286"/>
      <c r="C18" s="287"/>
      <c r="D18" s="287"/>
      <c r="E18" s="289" t="s">
        <v>80</v>
      </c>
      <c r="F18" s="285" t="s">
        <v>1568</v>
      </c>
      <c r="G18" s="285"/>
      <c r="H18" s="285"/>
      <c r="I18" s="285"/>
      <c r="J18" s="285"/>
      <c r="K18" s="283"/>
    </row>
    <row r="19" s="1" customFormat="1" ht="15" customHeight="1">
      <c r="B19" s="286"/>
      <c r="C19" s="287"/>
      <c r="D19" s="287"/>
      <c r="E19" s="289" t="s">
        <v>1569</v>
      </c>
      <c r="F19" s="285" t="s">
        <v>1570</v>
      </c>
      <c r="G19" s="285"/>
      <c r="H19" s="285"/>
      <c r="I19" s="285"/>
      <c r="J19" s="285"/>
      <c r="K19" s="283"/>
    </row>
    <row r="20" s="1" customFormat="1" ht="15" customHeight="1">
      <c r="B20" s="286"/>
      <c r="C20" s="287"/>
      <c r="D20" s="287"/>
      <c r="E20" s="289" t="s">
        <v>1571</v>
      </c>
      <c r="F20" s="285" t="s">
        <v>1572</v>
      </c>
      <c r="G20" s="285"/>
      <c r="H20" s="285"/>
      <c r="I20" s="285"/>
      <c r="J20" s="285"/>
      <c r="K20" s="283"/>
    </row>
    <row r="21" s="1" customFormat="1" ht="15" customHeight="1">
      <c r="B21" s="286"/>
      <c r="C21" s="287"/>
      <c r="D21" s="287"/>
      <c r="E21" s="289" t="s">
        <v>1573</v>
      </c>
      <c r="F21" s="285" t="s">
        <v>1574</v>
      </c>
      <c r="G21" s="285"/>
      <c r="H21" s="285"/>
      <c r="I21" s="285"/>
      <c r="J21" s="285"/>
      <c r="K21" s="283"/>
    </row>
    <row r="22" s="1" customFormat="1" ht="15" customHeight="1">
      <c r="B22" s="286"/>
      <c r="C22" s="287"/>
      <c r="D22" s="287"/>
      <c r="E22" s="289" t="s">
        <v>1575</v>
      </c>
      <c r="F22" s="285" t="s">
        <v>1576</v>
      </c>
      <c r="G22" s="285"/>
      <c r="H22" s="285"/>
      <c r="I22" s="285"/>
      <c r="J22" s="285"/>
      <c r="K22" s="283"/>
    </row>
    <row r="23" s="1" customFormat="1" ht="15" customHeight="1">
      <c r="B23" s="286"/>
      <c r="C23" s="287"/>
      <c r="D23" s="287"/>
      <c r="E23" s="289" t="s">
        <v>1577</v>
      </c>
      <c r="F23" s="285" t="s">
        <v>1578</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1579</v>
      </c>
      <c r="D25" s="285"/>
      <c r="E25" s="285"/>
      <c r="F25" s="285"/>
      <c r="G25" s="285"/>
      <c r="H25" s="285"/>
      <c r="I25" s="285"/>
      <c r="J25" s="285"/>
      <c r="K25" s="283"/>
    </row>
    <row r="26" s="1" customFormat="1" ht="15" customHeight="1">
      <c r="B26" s="286"/>
      <c r="C26" s="285" t="s">
        <v>1580</v>
      </c>
      <c r="D26" s="285"/>
      <c r="E26" s="285"/>
      <c r="F26" s="285"/>
      <c r="G26" s="285"/>
      <c r="H26" s="285"/>
      <c r="I26" s="285"/>
      <c r="J26" s="285"/>
      <c r="K26" s="283"/>
    </row>
    <row r="27" s="1" customFormat="1" ht="15" customHeight="1">
      <c r="B27" s="286"/>
      <c r="C27" s="285"/>
      <c r="D27" s="285" t="s">
        <v>1581</v>
      </c>
      <c r="E27" s="285"/>
      <c r="F27" s="285"/>
      <c r="G27" s="285"/>
      <c r="H27" s="285"/>
      <c r="I27" s="285"/>
      <c r="J27" s="285"/>
      <c r="K27" s="283"/>
    </row>
    <row r="28" s="1" customFormat="1" ht="15" customHeight="1">
      <c r="B28" s="286"/>
      <c r="C28" s="287"/>
      <c r="D28" s="285" t="s">
        <v>1582</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1583</v>
      </c>
      <c r="E30" s="285"/>
      <c r="F30" s="285"/>
      <c r="G30" s="285"/>
      <c r="H30" s="285"/>
      <c r="I30" s="285"/>
      <c r="J30" s="285"/>
      <c r="K30" s="283"/>
    </row>
    <row r="31" s="1" customFormat="1" ht="15" customHeight="1">
      <c r="B31" s="286"/>
      <c r="C31" s="287"/>
      <c r="D31" s="285" t="s">
        <v>1584</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1585</v>
      </c>
      <c r="E33" s="285"/>
      <c r="F33" s="285"/>
      <c r="G33" s="285"/>
      <c r="H33" s="285"/>
      <c r="I33" s="285"/>
      <c r="J33" s="285"/>
      <c r="K33" s="283"/>
    </row>
    <row r="34" s="1" customFormat="1" ht="15" customHeight="1">
      <c r="B34" s="286"/>
      <c r="C34" s="287"/>
      <c r="D34" s="285" t="s">
        <v>1586</v>
      </c>
      <c r="E34" s="285"/>
      <c r="F34" s="285"/>
      <c r="G34" s="285"/>
      <c r="H34" s="285"/>
      <c r="I34" s="285"/>
      <c r="J34" s="285"/>
      <c r="K34" s="283"/>
    </row>
    <row r="35" s="1" customFormat="1" ht="15" customHeight="1">
      <c r="B35" s="286"/>
      <c r="C35" s="287"/>
      <c r="D35" s="285" t="s">
        <v>1587</v>
      </c>
      <c r="E35" s="285"/>
      <c r="F35" s="285"/>
      <c r="G35" s="285"/>
      <c r="H35" s="285"/>
      <c r="I35" s="285"/>
      <c r="J35" s="285"/>
      <c r="K35" s="283"/>
    </row>
    <row r="36" s="1" customFormat="1" ht="15" customHeight="1">
      <c r="B36" s="286"/>
      <c r="C36" s="287"/>
      <c r="D36" s="285"/>
      <c r="E36" s="288" t="s">
        <v>129</v>
      </c>
      <c r="F36" s="285"/>
      <c r="G36" s="285" t="s">
        <v>1588</v>
      </c>
      <c r="H36" s="285"/>
      <c r="I36" s="285"/>
      <c r="J36" s="285"/>
      <c r="K36" s="283"/>
    </row>
    <row r="37" s="1" customFormat="1" ht="30.75" customHeight="1">
      <c r="B37" s="286"/>
      <c r="C37" s="287"/>
      <c r="D37" s="285"/>
      <c r="E37" s="288" t="s">
        <v>1589</v>
      </c>
      <c r="F37" s="285"/>
      <c r="G37" s="285" t="s">
        <v>1590</v>
      </c>
      <c r="H37" s="285"/>
      <c r="I37" s="285"/>
      <c r="J37" s="285"/>
      <c r="K37" s="283"/>
    </row>
    <row r="38" s="1" customFormat="1" ht="15" customHeight="1">
      <c r="B38" s="286"/>
      <c r="C38" s="287"/>
      <c r="D38" s="285"/>
      <c r="E38" s="288" t="s">
        <v>54</v>
      </c>
      <c r="F38" s="285"/>
      <c r="G38" s="285" t="s">
        <v>1591</v>
      </c>
      <c r="H38" s="285"/>
      <c r="I38" s="285"/>
      <c r="J38" s="285"/>
      <c r="K38" s="283"/>
    </row>
    <row r="39" s="1" customFormat="1" ht="15" customHeight="1">
      <c r="B39" s="286"/>
      <c r="C39" s="287"/>
      <c r="D39" s="285"/>
      <c r="E39" s="288" t="s">
        <v>55</v>
      </c>
      <c r="F39" s="285"/>
      <c r="G39" s="285" t="s">
        <v>1592</v>
      </c>
      <c r="H39" s="285"/>
      <c r="I39" s="285"/>
      <c r="J39" s="285"/>
      <c r="K39" s="283"/>
    </row>
    <row r="40" s="1" customFormat="1" ht="15" customHeight="1">
      <c r="B40" s="286"/>
      <c r="C40" s="287"/>
      <c r="D40" s="285"/>
      <c r="E40" s="288" t="s">
        <v>130</v>
      </c>
      <c r="F40" s="285"/>
      <c r="G40" s="285" t="s">
        <v>1593</v>
      </c>
      <c r="H40" s="285"/>
      <c r="I40" s="285"/>
      <c r="J40" s="285"/>
      <c r="K40" s="283"/>
    </row>
    <row r="41" s="1" customFormat="1" ht="15" customHeight="1">
      <c r="B41" s="286"/>
      <c r="C41" s="287"/>
      <c r="D41" s="285"/>
      <c r="E41" s="288" t="s">
        <v>131</v>
      </c>
      <c r="F41" s="285"/>
      <c r="G41" s="285" t="s">
        <v>1594</v>
      </c>
      <c r="H41" s="285"/>
      <c r="I41" s="285"/>
      <c r="J41" s="285"/>
      <c r="K41" s="283"/>
    </row>
    <row r="42" s="1" customFormat="1" ht="15" customHeight="1">
      <c r="B42" s="286"/>
      <c r="C42" s="287"/>
      <c r="D42" s="285"/>
      <c r="E42" s="288" t="s">
        <v>1595</v>
      </c>
      <c r="F42" s="285"/>
      <c r="G42" s="285" t="s">
        <v>1596</v>
      </c>
      <c r="H42" s="285"/>
      <c r="I42" s="285"/>
      <c r="J42" s="285"/>
      <c r="K42" s="283"/>
    </row>
    <row r="43" s="1" customFormat="1" ht="15" customHeight="1">
      <c r="B43" s="286"/>
      <c r="C43" s="287"/>
      <c r="D43" s="285"/>
      <c r="E43" s="288"/>
      <c r="F43" s="285"/>
      <c r="G43" s="285" t="s">
        <v>1597</v>
      </c>
      <c r="H43" s="285"/>
      <c r="I43" s="285"/>
      <c r="J43" s="285"/>
      <c r="K43" s="283"/>
    </row>
    <row r="44" s="1" customFormat="1" ht="15" customHeight="1">
      <c r="B44" s="286"/>
      <c r="C44" s="287"/>
      <c r="D44" s="285"/>
      <c r="E44" s="288" t="s">
        <v>1598</v>
      </c>
      <c r="F44" s="285"/>
      <c r="G44" s="285" t="s">
        <v>1599</v>
      </c>
      <c r="H44" s="285"/>
      <c r="I44" s="285"/>
      <c r="J44" s="285"/>
      <c r="K44" s="283"/>
    </row>
    <row r="45" s="1" customFormat="1" ht="15" customHeight="1">
      <c r="B45" s="286"/>
      <c r="C45" s="287"/>
      <c r="D45" s="285"/>
      <c r="E45" s="288" t="s">
        <v>133</v>
      </c>
      <c r="F45" s="285"/>
      <c r="G45" s="285" t="s">
        <v>1600</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1601</v>
      </c>
      <c r="E47" s="285"/>
      <c r="F47" s="285"/>
      <c r="G47" s="285"/>
      <c r="H47" s="285"/>
      <c r="I47" s="285"/>
      <c r="J47" s="285"/>
      <c r="K47" s="283"/>
    </row>
    <row r="48" s="1" customFormat="1" ht="15" customHeight="1">
      <c r="B48" s="286"/>
      <c r="C48" s="287"/>
      <c r="D48" s="287"/>
      <c r="E48" s="285" t="s">
        <v>1602</v>
      </c>
      <c r="F48" s="285"/>
      <c r="G48" s="285"/>
      <c r="H48" s="285"/>
      <c r="I48" s="285"/>
      <c r="J48" s="285"/>
      <c r="K48" s="283"/>
    </row>
    <row r="49" s="1" customFormat="1" ht="15" customHeight="1">
      <c r="B49" s="286"/>
      <c r="C49" s="287"/>
      <c r="D49" s="287"/>
      <c r="E49" s="285" t="s">
        <v>1603</v>
      </c>
      <c r="F49" s="285"/>
      <c r="G49" s="285"/>
      <c r="H49" s="285"/>
      <c r="I49" s="285"/>
      <c r="J49" s="285"/>
      <c r="K49" s="283"/>
    </row>
    <row r="50" s="1" customFormat="1" ht="15" customHeight="1">
      <c r="B50" s="286"/>
      <c r="C50" s="287"/>
      <c r="D50" s="287"/>
      <c r="E50" s="285" t="s">
        <v>1604</v>
      </c>
      <c r="F50" s="285"/>
      <c r="G50" s="285"/>
      <c r="H50" s="285"/>
      <c r="I50" s="285"/>
      <c r="J50" s="285"/>
      <c r="K50" s="283"/>
    </row>
    <row r="51" s="1" customFormat="1" ht="15" customHeight="1">
      <c r="B51" s="286"/>
      <c r="C51" s="287"/>
      <c r="D51" s="285" t="s">
        <v>1605</v>
      </c>
      <c r="E51" s="285"/>
      <c r="F51" s="285"/>
      <c r="G51" s="285"/>
      <c r="H51" s="285"/>
      <c r="I51" s="285"/>
      <c r="J51" s="285"/>
      <c r="K51" s="283"/>
    </row>
    <row r="52" s="1" customFormat="1" ht="25.5" customHeight="1">
      <c r="B52" s="281"/>
      <c r="C52" s="282" t="s">
        <v>1606</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1607</v>
      </c>
      <c r="D54" s="285"/>
      <c r="E54" s="285"/>
      <c r="F54" s="285"/>
      <c r="G54" s="285"/>
      <c r="H54" s="285"/>
      <c r="I54" s="285"/>
      <c r="J54" s="285"/>
      <c r="K54" s="283"/>
    </row>
    <row r="55" s="1" customFormat="1" ht="15" customHeight="1">
      <c r="B55" s="281"/>
      <c r="C55" s="285" t="s">
        <v>1608</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1609</v>
      </c>
      <c r="D57" s="285"/>
      <c r="E57" s="285"/>
      <c r="F57" s="285"/>
      <c r="G57" s="285"/>
      <c r="H57" s="285"/>
      <c r="I57" s="285"/>
      <c r="J57" s="285"/>
      <c r="K57" s="283"/>
    </row>
    <row r="58" s="1" customFormat="1" ht="15" customHeight="1">
      <c r="B58" s="281"/>
      <c r="C58" s="287"/>
      <c r="D58" s="285" t="s">
        <v>1610</v>
      </c>
      <c r="E58" s="285"/>
      <c r="F58" s="285"/>
      <c r="G58" s="285"/>
      <c r="H58" s="285"/>
      <c r="I58" s="285"/>
      <c r="J58" s="285"/>
      <c r="K58" s="283"/>
    </row>
    <row r="59" s="1" customFormat="1" ht="15" customHeight="1">
      <c r="B59" s="281"/>
      <c r="C59" s="287"/>
      <c r="D59" s="285" t="s">
        <v>1611</v>
      </c>
      <c r="E59" s="285"/>
      <c r="F59" s="285"/>
      <c r="G59" s="285"/>
      <c r="H59" s="285"/>
      <c r="I59" s="285"/>
      <c r="J59" s="285"/>
      <c r="K59" s="283"/>
    </row>
    <row r="60" s="1" customFormat="1" ht="15" customHeight="1">
      <c r="B60" s="281"/>
      <c r="C60" s="287"/>
      <c r="D60" s="285" t="s">
        <v>1612</v>
      </c>
      <c r="E60" s="285"/>
      <c r="F60" s="285"/>
      <c r="G60" s="285"/>
      <c r="H60" s="285"/>
      <c r="I60" s="285"/>
      <c r="J60" s="285"/>
      <c r="K60" s="283"/>
    </row>
    <row r="61" s="1" customFormat="1" ht="15" customHeight="1">
      <c r="B61" s="281"/>
      <c r="C61" s="287"/>
      <c r="D61" s="285" t="s">
        <v>1613</v>
      </c>
      <c r="E61" s="285"/>
      <c r="F61" s="285"/>
      <c r="G61" s="285"/>
      <c r="H61" s="285"/>
      <c r="I61" s="285"/>
      <c r="J61" s="285"/>
      <c r="K61" s="283"/>
    </row>
    <row r="62" s="1" customFormat="1" ht="15" customHeight="1">
      <c r="B62" s="281"/>
      <c r="C62" s="287"/>
      <c r="D62" s="290" t="s">
        <v>1614</v>
      </c>
      <c r="E62" s="290"/>
      <c r="F62" s="290"/>
      <c r="G62" s="290"/>
      <c r="H62" s="290"/>
      <c r="I62" s="290"/>
      <c r="J62" s="290"/>
      <c r="K62" s="283"/>
    </row>
    <row r="63" s="1" customFormat="1" ht="15" customHeight="1">
      <c r="B63" s="281"/>
      <c r="C63" s="287"/>
      <c r="D63" s="285" t="s">
        <v>1615</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1616</v>
      </c>
      <c r="E65" s="285"/>
      <c r="F65" s="285"/>
      <c r="G65" s="285"/>
      <c r="H65" s="285"/>
      <c r="I65" s="285"/>
      <c r="J65" s="285"/>
      <c r="K65" s="283"/>
    </row>
    <row r="66" s="1" customFormat="1" ht="15" customHeight="1">
      <c r="B66" s="281"/>
      <c r="C66" s="287"/>
      <c r="D66" s="290" t="s">
        <v>1617</v>
      </c>
      <c r="E66" s="290"/>
      <c r="F66" s="290"/>
      <c r="G66" s="290"/>
      <c r="H66" s="290"/>
      <c r="I66" s="290"/>
      <c r="J66" s="290"/>
      <c r="K66" s="283"/>
    </row>
    <row r="67" s="1" customFormat="1" ht="15" customHeight="1">
      <c r="B67" s="281"/>
      <c r="C67" s="287"/>
      <c r="D67" s="285" t="s">
        <v>1618</v>
      </c>
      <c r="E67" s="285"/>
      <c r="F67" s="285"/>
      <c r="G67" s="285"/>
      <c r="H67" s="285"/>
      <c r="I67" s="285"/>
      <c r="J67" s="285"/>
      <c r="K67" s="283"/>
    </row>
    <row r="68" s="1" customFormat="1" ht="15" customHeight="1">
      <c r="B68" s="281"/>
      <c r="C68" s="287"/>
      <c r="D68" s="285" t="s">
        <v>1619</v>
      </c>
      <c r="E68" s="285"/>
      <c r="F68" s="285"/>
      <c r="G68" s="285"/>
      <c r="H68" s="285"/>
      <c r="I68" s="285"/>
      <c r="J68" s="285"/>
      <c r="K68" s="283"/>
    </row>
    <row r="69" s="1" customFormat="1" ht="15" customHeight="1">
      <c r="B69" s="281"/>
      <c r="C69" s="287"/>
      <c r="D69" s="285" t="s">
        <v>1620</v>
      </c>
      <c r="E69" s="285"/>
      <c r="F69" s="285"/>
      <c r="G69" s="285"/>
      <c r="H69" s="285"/>
      <c r="I69" s="285"/>
      <c r="J69" s="285"/>
      <c r="K69" s="283"/>
    </row>
    <row r="70" s="1" customFormat="1" ht="15" customHeight="1">
      <c r="B70" s="281"/>
      <c r="C70" s="287"/>
      <c r="D70" s="285" t="s">
        <v>1621</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1622</v>
      </c>
      <c r="D75" s="301"/>
      <c r="E75" s="301"/>
      <c r="F75" s="301"/>
      <c r="G75" s="301"/>
      <c r="H75" s="301"/>
      <c r="I75" s="301"/>
      <c r="J75" s="301"/>
      <c r="K75" s="302"/>
    </row>
    <row r="76" s="1" customFormat="1" ht="17.25" customHeight="1">
      <c r="B76" s="300"/>
      <c r="C76" s="303" t="s">
        <v>1623</v>
      </c>
      <c r="D76" s="303"/>
      <c r="E76" s="303"/>
      <c r="F76" s="303" t="s">
        <v>1624</v>
      </c>
      <c r="G76" s="304"/>
      <c r="H76" s="303" t="s">
        <v>55</v>
      </c>
      <c r="I76" s="303" t="s">
        <v>58</v>
      </c>
      <c r="J76" s="303" t="s">
        <v>1625</v>
      </c>
      <c r="K76" s="302"/>
    </row>
    <row r="77" s="1" customFormat="1" ht="17.25" customHeight="1">
      <c r="B77" s="300"/>
      <c r="C77" s="305" t="s">
        <v>1626</v>
      </c>
      <c r="D77" s="305"/>
      <c r="E77" s="305"/>
      <c r="F77" s="306" t="s">
        <v>1627</v>
      </c>
      <c r="G77" s="307"/>
      <c r="H77" s="305"/>
      <c r="I77" s="305"/>
      <c r="J77" s="305" t="s">
        <v>1628</v>
      </c>
      <c r="K77" s="302"/>
    </row>
    <row r="78" s="1" customFormat="1" ht="5.25" customHeight="1">
      <c r="B78" s="300"/>
      <c r="C78" s="308"/>
      <c r="D78" s="308"/>
      <c r="E78" s="308"/>
      <c r="F78" s="308"/>
      <c r="G78" s="309"/>
      <c r="H78" s="308"/>
      <c r="I78" s="308"/>
      <c r="J78" s="308"/>
      <c r="K78" s="302"/>
    </row>
    <row r="79" s="1" customFormat="1" ht="15" customHeight="1">
      <c r="B79" s="300"/>
      <c r="C79" s="288" t="s">
        <v>54</v>
      </c>
      <c r="D79" s="310"/>
      <c r="E79" s="310"/>
      <c r="F79" s="311" t="s">
        <v>1629</v>
      </c>
      <c r="G79" s="312"/>
      <c r="H79" s="288" t="s">
        <v>1630</v>
      </c>
      <c r="I79" s="288" t="s">
        <v>1631</v>
      </c>
      <c r="J79" s="288">
        <v>20</v>
      </c>
      <c r="K79" s="302"/>
    </row>
    <row r="80" s="1" customFormat="1" ht="15" customHeight="1">
      <c r="B80" s="300"/>
      <c r="C80" s="288" t="s">
        <v>1632</v>
      </c>
      <c r="D80" s="288"/>
      <c r="E80" s="288"/>
      <c r="F80" s="311" t="s">
        <v>1629</v>
      </c>
      <c r="G80" s="312"/>
      <c r="H80" s="288" t="s">
        <v>1633</v>
      </c>
      <c r="I80" s="288" t="s">
        <v>1631</v>
      </c>
      <c r="J80" s="288">
        <v>120</v>
      </c>
      <c r="K80" s="302"/>
    </row>
    <row r="81" s="1" customFormat="1" ht="15" customHeight="1">
      <c r="B81" s="313"/>
      <c r="C81" s="288" t="s">
        <v>1634</v>
      </c>
      <c r="D81" s="288"/>
      <c r="E81" s="288"/>
      <c r="F81" s="311" t="s">
        <v>1635</v>
      </c>
      <c r="G81" s="312"/>
      <c r="H81" s="288" t="s">
        <v>1636</v>
      </c>
      <c r="I81" s="288" t="s">
        <v>1631</v>
      </c>
      <c r="J81" s="288">
        <v>50</v>
      </c>
      <c r="K81" s="302"/>
    </row>
    <row r="82" s="1" customFormat="1" ht="15" customHeight="1">
      <c r="B82" s="313"/>
      <c r="C82" s="288" t="s">
        <v>1637</v>
      </c>
      <c r="D82" s="288"/>
      <c r="E82" s="288"/>
      <c r="F82" s="311" t="s">
        <v>1629</v>
      </c>
      <c r="G82" s="312"/>
      <c r="H82" s="288" t="s">
        <v>1638</v>
      </c>
      <c r="I82" s="288" t="s">
        <v>1639</v>
      </c>
      <c r="J82" s="288"/>
      <c r="K82" s="302"/>
    </row>
    <row r="83" s="1" customFormat="1" ht="15" customHeight="1">
      <c r="B83" s="313"/>
      <c r="C83" s="314" t="s">
        <v>1640</v>
      </c>
      <c r="D83" s="314"/>
      <c r="E83" s="314"/>
      <c r="F83" s="315" t="s">
        <v>1635</v>
      </c>
      <c r="G83" s="314"/>
      <c r="H83" s="314" t="s">
        <v>1641</v>
      </c>
      <c r="I83" s="314" t="s">
        <v>1631</v>
      </c>
      <c r="J83" s="314">
        <v>15</v>
      </c>
      <c r="K83" s="302"/>
    </row>
    <row r="84" s="1" customFormat="1" ht="15" customHeight="1">
      <c r="B84" s="313"/>
      <c r="C84" s="314" t="s">
        <v>1642</v>
      </c>
      <c r="D84" s="314"/>
      <c r="E84" s="314"/>
      <c r="F84" s="315" t="s">
        <v>1635</v>
      </c>
      <c r="G84" s="314"/>
      <c r="H84" s="314" t="s">
        <v>1643</v>
      </c>
      <c r="I84" s="314" t="s">
        <v>1631</v>
      </c>
      <c r="J84" s="314">
        <v>15</v>
      </c>
      <c r="K84" s="302"/>
    </row>
    <row r="85" s="1" customFormat="1" ht="15" customHeight="1">
      <c r="B85" s="313"/>
      <c r="C85" s="314" t="s">
        <v>1644</v>
      </c>
      <c r="D85" s="314"/>
      <c r="E85" s="314"/>
      <c r="F85" s="315" t="s">
        <v>1635</v>
      </c>
      <c r="G85" s="314"/>
      <c r="H85" s="314" t="s">
        <v>1645</v>
      </c>
      <c r="I85" s="314" t="s">
        <v>1631</v>
      </c>
      <c r="J85" s="314">
        <v>20</v>
      </c>
      <c r="K85" s="302"/>
    </row>
    <row r="86" s="1" customFormat="1" ht="15" customHeight="1">
      <c r="B86" s="313"/>
      <c r="C86" s="314" t="s">
        <v>1646</v>
      </c>
      <c r="D86" s="314"/>
      <c r="E86" s="314"/>
      <c r="F86" s="315" t="s">
        <v>1635</v>
      </c>
      <c r="G86" s="314"/>
      <c r="H86" s="314" t="s">
        <v>1647</v>
      </c>
      <c r="I86" s="314" t="s">
        <v>1631</v>
      </c>
      <c r="J86" s="314">
        <v>20</v>
      </c>
      <c r="K86" s="302"/>
    </row>
    <row r="87" s="1" customFormat="1" ht="15" customHeight="1">
      <c r="B87" s="313"/>
      <c r="C87" s="288" t="s">
        <v>1648</v>
      </c>
      <c r="D87" s="288"/>
      <c r="E87" s="288"/>
      <c r="F87" s="311" t="s">
        <v>1635</v>
      </c>
      <c r="G87" s="312"/>
      <c r="H87" s="288" t="s">
        <v>1649</v>
      </c>
      <c r="I87" s="288" t="s">
        <v>1631</v>
      </c>
      <c r="J87" s="288">
        <v>50</v>
      </c>
      <c r="K87" s="302"/>
    </row>
    <row r="88" s="1" customFormat="1" ht="15" customHeight="1">
      <c r="B88" s="313"/>
      <c r="C88" s="288" t="s">
        <v>1650</v>
      </c>
      <c r="D88" s="288"/>
      <c r="E88" s="288"/>
      <c r="F88" s="311" t="s">
        <v>1635</v>
      </c>
      <c r="G88" s="312"/>
      <c r="H88" s="288" t="s">
        <v>1651</v>
      </c>
      <c r="I88" s="288" t="s">
        <v>1631</v>
      </c>
      <c r="J88" s="288">
        <v>20</v>
      </c>
      <c r="K88" s="302"/>
    </row>
    <row r="89" s="1" customFormat="1" ht="15" customHeight="1">
      <c r="B89" s="313"/>
      <c r="C89" s="288" t="s">
        <v>1652</v>
      </c>
      <c r="D89" s="288"/>
      <c r="E89" s="288"/>
      <c r="F89" s="311" t="s">
        <v>1635</v>
      </c>
      <c r="G89" s="312"/>
      <c r="H89" s="288" t="s">
        <v>1653</v>
      </c>
      <c r="I89" s="288" t="s">
        <v>1631</v>
      </c>
      <c r="J89" s="288">
        <v>20</v>
      </c>
      <c r="K89" s="302"/>
    </row>
    <row r="90" s="1" customFormat="1" ht="15" customHeight="1">
      <c r="B90" s="313"/>
      <c r="C90" s="288" t="s">
        <v>1654</v>
      </c>
      <c r="D90" s="288"/>
      <c r="E90" s="288"/>
      <c r="F90" s="311" t="s">
        <v>1635</v>
      </c>
      <c r="G90" s="312"/>
      <c r="H90" s="288" t="s">
        <v>1655</v>
      </c>
      <c r="I90" s="288" t="s">
        <v>1631</v>
      </c>
      <c r="J90" s="288">
        <v>50</v>
      </c>
      <c r="K90" s="302"/>
    </row>
    <row r="91" s="1" customFormat="1" ht="15" customHeight="1">
      <c r="B91" s="313"/>
      <c r="C91" s="288" t="s">
        <v>1656</v>
      </c>
      <c r="D91" s="288"/>
      <c r="E91" s="288"/>
      <c r="F91" s="311" t="s">
        <v>1635</v>
      </c>
      <c r="G91" s="312"/>
      <c r="H91" s="288" t="s">
        <v>1656</v>
      </c>
      <c r="I91" s="288" t="s">
        <v>1631</v>
      </c>
      <c r="J91" s="288">
        <v>50</v>
      </c>
      <c r="K91" s="302"/>
    </row>
    <row r="92" s="1" customFormat="1" ht="15" customHeight="1">
      <c r="B92" s="313"/>
      <c r="C92" s="288" t="s">
        <v>1657</v>
      </c>
      <c r="D92" s="288"/>
      <c r="E92" s="288"/>
      <c r="F92" s="311" t="s">
        <v>1635</v>
      </c>
      <c r="G92" s="312"/>
      <c r="H92" s="288" t="s">
        <v>1658</v>
      </c>
      <c r="I92" s="288" t="s">
        <v>1631</v>
      </c>
      <c r="J92" s="288">
        <v>255</v>
      </c>
      <c r="K92" s="302"/>
    </row>
    <row r="93" s="1" customFormat="1" ht="15" customHeight="1">
      <c r="B93" s="313"/>
      <c r="C93" s="288" t="s">
        <v>1659</v>
      </c>
      <c r="D93" s="288"/>
      <c r="E93" s="288"/>
      <c r="F93" s="311" t="s">
        <v>1629</v>
      </c>
      <c r="G93" s="312"/>
      <c r="H93" s="288" t="s">
        <v>1660</v>
      </c>
      <c r="I93" s="288" t="s">
        <v>1661</v>
      </c>
      <c r="J93" s="288"/>
      <c r="K93" s="302"/>
    </row>
    <row r="94" s="1" customFormat="1" ht="15" customHeight="1">
      <c r="B94" s="313"/>
      <c r="C94" s="288" t="s">
        <v>1662</v>
      </c>
      <c r="D94" s="288"/>
      <c r="E94" s="288"/>
      <c r="F94" s="311" t="s">
        <v>1629</v>
      </c>
      <c r="G94" s="312"/>
      <c r="H94" s="288" t="s">
        <v>1663</v>
      </c>
      <c r="I94" s="288" t="s">
        <v>1664</v>
      </c>
      <c r="J94" s="288"/>
      <c r="K94" s="302"/>
    </row>
    <row r="95" s="1" customFormat="1" ht="15" customHeight="1">
      <c r="B95" s="313"/>
      <c r="C95" s="288" t="s">
        <v>1665</v>
      </c>
      <c r="D95" s="288"/>
      <c r="E95" s="288"/>
      <c r="F95" s="311" t="s">
        <v>1629</v>
      </c>
      <c r="G95" s="312"/>
      <c r="H95" s="288" t="s">
        <v>1665</v>
      </c>
      <c r="I95" s="288" t="s">
        <v>1664</v>
      </c>
      <c r="J95" s="288"/>
      <c r="K95" s="302"/>
    </row>
    <row r="96" s="1" customFormat="1" ht="15" customHeight="1">
      <c r="B96" s="313"/>
      <c r="C96" s="288" t="s">
        <v>39</v>
      </c>
      <c r="D96" s="288"/>
      <c r="E96" s="288"/>
      <c r="F96" s="311" t="s">
        <v>1629</v>
      </c>
      <c r="G96" s="312"/>
      <c r="H96" s="288" t="s">
        <v>1666</v>
      </c>
      <c r="I96" s="288" t="s">
        <v>1664</v>
      </c>
      <c r="J96" s="288"/>
      <c r="K96" s="302"/>
    </row>
    <row r="97" s="1" customFormat="1" ht="15" customHeight="1">
      <c r="B97" s="313"/>
      <c r="C97" s="288" t="s">
        <v>49</v>
      </c>
      <c r="D97" s="288"/>
      <c r="E97" s="288"/>
      <c r="F97" s="311" t="s">
        <v>1629</v>
      </c>
      <c r="G97" s="312"/>
      <c r="H97" s="288" t="s">
        <v>1667</v>
      </c>
      <c r="I97" s="288" t="s">
        <v>1664</v>
      </c>
      <c r="J97" s="288"/>
      <c r="K97" s="302"/>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1668</v>
      </c>
      <c r="D102" s="301"/>
      <c r="E102" s="301"/>
      <c r="F102" s="301"/>
      <c r="G102" s="301"/>
      <c r="H102" s="301"/>
      <c r="I102" s="301"/>
      <c r="J102" s="301"/>
      <c r="K102" s="302"/>
    </row>
    <row r="103" s="1" customFormat="1" ht="17.25" customHeight="1">
      <c r="B103" s="300"/>
      <c r="C103" s="303" t="s">
        <v>1623</v>
      </c>
      <c r="D103" s="303"/>
      <c r="E103" s="303"/>
      <c r="F103" s="303" t="s">
        <v>1624</v>
      </c>
      <c r="G103" s="304"/>
      <c r="H103" s="303" t="s">
        <v>55</v>
      </c>
      <c r="I103" s="303" t="s">
        <v>58</v>
      </c>
      <c r="J103" s="303" t="s">
        <v>1625</v>
      </c>
      <c r="K103" s="302"/>
    </row>
    <row r="104" s="1" customFormat="1" ht="17.25" customHeight="1">
      <c r="B104" s="300"/>
      <c r="C104" s="305" t="s">
        <v>1626</v>
      </c>
      <c r="D104" s="305"/>
      <c r="E104" s="305"/>
      <c r="F104" s="306" t="s">
        <v>1627</v>
      </c>
      <c r="G104" s="307"/>
      <c r="H104" s="305"/>
      <c r="I104" s="305"/>
      <c r="J104" s="305" t="s">
        <v>1628</v>
      </c>
      <c r="K104" s="302"/>
    </row>
    <row r="105" s="1" customFormat="1" ht="5.25" customHeight="1">
      <c r="B105" s="300"/>
      <c r="C105" s="303"/>
      <c r="D105" s="303"/>
      <c r="E105" s="303"/>
      <c r="F105" s="303"/>
      <c r="G105" s="321"/>
      <c r="H105" s="303"/>
      <c r="I105" s="303"/>
      <c r="J105" s="303"/>
      <c r="K105" s="302"/>
    </row>
    <row r="106" s="1" customFormat="1" ht="15" customHeight="1">
      <c r="B106" s="300"/>
      <c r="C106" s="288" t="s">
        <v>54</v>
      </c>
      <c r="D106" s="310"/>
      <c r="E106" s="310"/>
      <c r="F106" s="311" t="s">
        <v>1629</v>
      </c>
      <c r="G106" s="288"/>
      <c r="H106" s="288" t="s">
        <v>1669</v>
      </c>
      <c r="I106" s="288" t="s">
        <v>1631</v>
      </c>
      <c r="J106" s="288">
        <v>20</v>
      </c>
      <c r="K106" s="302"/>
    </row>
    <row r="107" s="1" customFormat="1" ht="15" customHeight="1">
      <c r="B107" s="300"/>
      <c r="C107" s="288" t="s">
        <v>1632</v>
      </c>
      <c r="D107" s="288"/>
      <c r="E107" s="288"/>
      <c r="F107" s="311" t="s">
        <v>1629</v>
      </c>
      <c r="G107" s="288"/>
      <c r="H107" s="288" t="s">
        <v>1669</v>
      </c>
      <c r="I107" s="288" t="s">
        <v>1631</v>
      </c>
      <c r="J107" s="288">
        <v>120</v>
      </c>
      <c r="K107" s="302"/>
    </row>
    <row r="108" s="1" customFormat="1" ht="15" customHeight="1">
      <c r="B108" s="313"/>
      <c r="C108" s="288" t="s">
        <v>1634</v>
      </c>
      <c r="D108" s="288"/>
      <c r="E108" s="288"/>
      <c r="F108" s="311" t="s">
        <v>1635</v>
      </c>
      <c r="G108" s="288"/>
      <c r="H108" s="288" t="s">
        <v>1669</v>
      </c>
      <c r="I108" s="288" t="s">
        <v>1631</v>
      </c>
      <c r="J108" s="288">
        <v>50</v>
      </c>
      <c r="K108" s="302"/>
    </row>
    <row r="109" s="1" customFormat="1" ht="15" customHeight="1">
      <c r="B109" s="313"/>
      <c r="C109" s="288" t="s">
        <v>1637</v>
      </c>
      <c r="D109" s="288"/>
      <c r="E109" s="288"/>
      <c r="F109" s="311" t="s">
        <v>1629</v>
      </c>
      <c r="G109" s="288"/>
      <c r="H109" s="288" t="s">
        <v>1669</v>
      </c>
      <c r="I109" s="288" t="s">
        <v>1639</v>
      </c>
      <c r="J109" s="288"/>
      <c r="K109" s="302"/>
    </row>
    <row r="110" s="1" customFormat="1" ht="15" customHeight="1">
      <c r="B110" s="313"/>
      <c r="C110" s="288" t="s">
        <v>1648</v>
      </c>
      <c r="D110" s="288"/>
      <c r="E110" s="288"/>
      <c r="F110" s="311" t="s">
        <v>1635</v>
      </c>
      <c r="G110" s="288"/>
      <c r="H110" s="288" t="s">
        <v>1669</v>
      </c>
      <c r="I110" s="288" t="s">
        <v>1631</v>
      </c>
      <c r="J110" s="288">
        <v>50</v>
      </c>
      <c r="K110" s="302"/>
    </row>
    <row r="111" s="1" customFormat="1" ht="15" customHeight="1">
      <c r="B111" s="313"/>
      <c r="C111" s="288" t="s">
        <v>1656</v>
      </c>
      <c r="D111" s="288"/>
      <c r="E111" s="288"/>
      <c r="F111" s="311" t="s">
        <v>1635</v>
      </c>
      <c r="G111" s="288"/>
      <c r="H111" s="288" t="s">
        <v>1669</v>
      </c>
      <c r="I111" s="288" t="s">
        <v>1631</v>
      </c>
      <c r="J111" s="288">
        <v>50</v>
      </c>
      <c r="K111" s="302"/>
    </row>
    <row r="112" s="1" customFormat="1" ht="15" customHeight="1">
      <c r="B112" s="313"/>
      <c r="C112" s="288" t="s">
        <v>1654</v>
      </c>
      <c r="D112" s="288"/>
      <c r="E112" s="288"/>
      <c r="F112" s="311" t="s">
        <v>1635</v>
      </c>
      <c r="G112" s="288"/>
      <c r="H112" s="288" t="s">
        <v>1669</v>
      </c>
      <c r="I112" s="288" t="s">
        <v>1631</v>
      </c>
      <c r="J112" s="288">
        <v>50</v>
      </c>
      <c r="K112" s="302"/>
    </row>
    <row r="113" s="1" customFormat="1" ht="15" customHeight="1">
      <c r="B113" s="313"/>
      <c r="C113" s="288" t="s">
        <v>54</v>
      </c>
      <c r="D113" s="288"/>
      <c r="E113" s="288"/>
      <c r="F113" s="311" t="s">
        <v>1629</v>
      </c>
      <c r="G113" s="288"/>
      <c r="H113" s="288" t="s">
        <v>1670</v>
      </c>
      <c r="I113" s="288" t="s">
        <v>1631</v>
      </c>
      <c r="J113" s="288">
        <v>20</v>
      </c>
      <c r="K113" s="302"/>
    </row>
    <row r="114" s="1" customFormat="1" ht="15" customHeight="1">
      <c r="B114" s="313"/>
      <c r="C114" s="288" t="s">
        <v>1671</v>
      </c>
      <c r="D114" s="288"/>
      <c r="E114" s="288"/>
      <c r="F114" s="311" t="s">
        <v>1629</v>
      </c>
      <c r="G114" s="288"/>
      <c r="H114" s="288" t="s">
        <v>1672</v>
      </c>
      <c r="I114" s="288" t="s">
        <v>1631</v>
      </c>
      <c r="J114" s="288">
        <v>120</v>
      </c>
      <c r="K114" s="302"/>
    </row>
    <row r="115" s="1" customFormat="1" ht="15" customHeight="1">
      <c r="B115" s="313"/>
      <c r="C115" s="288" t="s">
        <v>39</v>
      </c>
      <c r="D115" s="288"/>
      <c r="E115" s="288"/>
      <c r="F115" s="311" t="s">
        <v>1629</v>
      </c>
      <c r="G115" s="288"/>
      <c r="H115" s="288" t="s">
        <v>1673</v>
      </c>
      <c r="I115" s="288" t="s">
        <v>1664</v>
      </c>
      <c r="J115" s="288"/>
      <c r="K115" s="302"/>
    </row>
    <row r="116" s="1" customFormat="1" ht="15" customHeight="1">
      <c r="B116" s="313"/>
      <c r="C116" s="288" t="s">
        <v>49</v>
      </c>
      <c r="D116" s="288"/>
      <c r="E116" s="288"/>
      <c r="F116" s="311" t="s">
        <v>1629</v>
      </c>
      <c r="G116" s="288"/>
      <c r="H116" s="288" t="s">
        <v>1674</v>
      </c>
      <c r="I116" s="288" t="s">
        <v>1664</v>
      </c>
      <c r="J116" s="288"/>
      <c r="K116" s="302"/>
    </row>
    <row r="117" s="1" customFormat="1" ht="15" customHeight="1">
      <c r="B117" s="313"/>
      <c r="C117" s="288" t="s">
        <v>58</v>
      </c>
      <c r="D117" s="288"/>
      <c r="E117" s="288"/>
      <c r="F117" s="311" t="s">
        <v>1629</v>
      </c>
      <c r="G117" s="288"/>
      <c r="H117" s="288" t="s">
        <v>1675</v>
      </c>
      <c r="I117" s="288" t="s">
        <v>1676</v>
      </c>
      <c r="J117" s="288"/>
      <c r="K117" s="302"/>
    </row>
    <row r="118" s="1" customFormat="1" ht="15" customHeight="1">
      <c r="B118" s="316"/>
      <c r="C118" s="322"/>
      <c r="D118" s="322"/>
      <c r="E118" s="322"/>
      <c r="F118" s="322"/>
      <c r="G118" s="322"/>
      <c r="H118" s="322"/>
      <c r="I118" s="322"/>
      <c r="J118" s="322"/>
      <c r="K118" s="318"/>
    </row>
    <row r="119" s="1" customFormat="1" ht="18.75" customHeight="1">
      <c r="B119" s="323"/>
      <c r="C119" s="324"/>
      <c r="D119" s="324"/>
      <c r="E119" s="324"/>
      <c r="F119" s="325"/>
      <c r="G119" s="324"/>
      <c r="H119" s="324"/>
      <c r="I119" s="324"/>
      <c r="J119" s="324"/>
      <c r="K119" s="323"/>
    </row>
    <row r="120" s="1" customFormat="1" ht="18.75" customHeight="1">
      <c r="B120" s="296"/>
      <c r="C120" s="296"/>
      <c r="D120" s="296"/>
      <c r="E120" s="296"/>
      <c r="F120" s="296"/>
      <c r="G120" s="296"/>
      <c r="H120" s="296"/>
      <c r="I120" s="296"/>
      <c r="J120" s="296"/>
      <c r="K120" s="296"/>
    </row>
    <row r="121" s="1" customFormat="1" ht="7.5" customHeight="1">
      <c r="B121" s="326"/>
      <c r="C121" s="327"/>
      <c r="D121" s="327"/>
      <c r="E121" s="327"/>
      <c r="F121" s="327"/>
      <c r="G121" s="327"/>
      <c r="H121" s="327"/>
      <c r="I121" s="327"/>
      <c r="J121" s="327"/>
      <c r="K121" s="328"/>
    </row>
    <row r="122" s="1" customFormat="1" ht="45" customHeight="1">
      <c r="B122" s="329"/>
      <c r="C122" s="279" t="s">
        <v>1677</v>
      </c>
      <c r="D122" s="279"/>
      <c r="E122" s="279"/>
      <c r="F122" s="279"/>
      <c r="G122" s="279"/>
      <c r="H122" s="279"/>
      <c r="I122" s="279"/>
      <c r="J122" s="279"/>
      <c r="K122" s="330"/>
    </row>
    <row r="123" s="1" customFormat="1" ht="17.25" customHeight="1">
      <c r="B123" s="331"/>
      <c r="C123" s="303" t="s">
        <v>1623</v>
      </c>
      <c r="D123" s="303"/>
      <c r="E123" s="303"/>
      <c r="F123" s="303" t="s">
        <v>1624</v>
      </c>
      <c r="G123" s="304"/>
      <c r="H123" s="303" t="s">
        <v>55</v>
      </c>
      <c r="I123" s="303" t="s">
        <v>58</v>
      </c>
      <c r="J123" s="303" t="s">
        <v>1625</v>
      </c>
      <c r="K123" s="332"/>
    </row>
    <row r="124" s="1" customFormat="1" ht="17.25" customHeight="1">
      <c r="B124" s="331"/>
      <c r="C124" s="305" t="s">
        <v>1626</v>
      </c>
      <c r="D124" s="305"/>
      <c r="E124" s="305"/>
      <c r="F124" s="306" t="s">
        <v>1627</v>
      </c>
      <c r="G124" s="307"/>
      <c r="H124" s="305"/>
      <c r="I124" s="305"/>
      <c r="J124" s="305" t="s">
        <v>1628</v>
      </c>
      <c r="K124" s="332"/>
    </row>
    <row r="125" s="1" customFormat="1" ht="5.25" customHeight="1">
      <c r="B125" s="333"/>
      <c r="C125" s="308"/>
      <c r="D125" s="308"/>
      <c r="E125" s="308"/>
      <c r="F125" s="308"/>
      <c r="G125" s="334"/>
      <c r="H125" s="308"/>
      <c r="I125" s="308"/>
      <c r="J125" s="308"/>
      <c r="K125" s="335"/>
    </row>
    <row r="126" s="1" customFormat="1" ht="15" customHeight="1">
      <c r="B126" s="333"/>
      <c r="C126" s="288" t="s">
        <v>1632</v>
      </c>
      <c r="D126" s="310"/>
      <c r="E126" s="310"/>
      <c r="F126" s="311" t="s">
        <v>1629</v>
      </c>
      <c r="G126" s="288"/>
      <c r="H126" s="288" t="s">
        <v>1669</v>
      </c>
      <c r="I126" s="288" t="s">
        <v>1631</v>
      </c>
      <c r="J126" s="288">
        <v>120</v>
      </c>
      <c r="K126" s="336"/>
    </row>
    <row r="127" s="1" customFormat="1" ht="15" customHeight="1">
      <c r="B127" s="333"/>
      <c r="C127" s="288" t="s">
        <v>1678</v>
      </c>
      <c r="D127" s="288"/>
      <c r="E127" s="288"/>
      <c r="F127" s="311" t="s">
        <v>1629</v>
      </c>
      <c r="G127" s="288"/>
      <c r="H127" s="288" t="s">
        <v>1679</v>
      </c>
      <c r="I127" s="288" t="s">
        <v>1631</v>
      </c>
      <c r="J127" s="288" t="s">
        <v>1680</v>
      </c>
      <c r="K127" s="336"/>
    </row>
    <row r="128" s="1" customFormat="1" ht="15" customHeight="1">
      <c r="B128" s="333"/>
      <c r="C128" s="288" t="s">
        <v>1577</v>
      </c>
      <c r="D128" s="288"/>
      <c r="E128" s="288"/>
      <c r="F128" s="311" t="s">
        <v>1629</v>
      </c>
      <c r="G128" s="288"/>
      <c r="H128" s="288" t="s">
        <v>1681</v>
      </c>
      <c r="I128" s="288" t="s">
        <v>1631</v>
      </c>
      <c r="J128" s="288" t="s">
        <v>1680</v>
      </c>
      <c r="K128" s="336"/>
    </row>
    <row r="129" s="1" customFormat="1" ht="15" customHeight="1">
      <c r="B129" s="333"/>
      <c r="C129" s="288" t="s">
        <v>1640</v>
      </c>
      <c r="D129" s="288"/>
      <c r="E129" s="288"/>
      <c r="F129" s="311" t="s">
        <v>1635</v>
      </c>
      <c r="G129" s="288"/>
      <c r="H129" s="288" t="s">
        <v>1641</v>
      </c>
      <c r="I129" s="288" t="s">
        <v>1631</v>
      </c>
      <c r="J129" s="288">
        <v>15</v>
      </c>
      <c r="K129" s="336"/>
    </row>
    <row r="130" s="1" customFormat="1" ht="15" customHeight="1">
      <c r="B130" s="333"/>
      <c r="C130" s="314" t="s">
        <v>1642</v>
      </c>
      <c r="D130" s="314"/>
      <c r="E130" s="314"/>
      <c r="F130" s="315" t="s">
        <v>1635</v>
      </c>
      <c r="G130" s="314"/>
      <c r="H130" s="314" t="s">
        <v>1643</v>
      </c>
      <c r="I130" s="314" t="s">
        <v>1631</v>
      </c>
      <c r="J130" s="314">
        <v>15</v>
      </c>
      <c r="K130" s="336"/>
    </row>
    <row r="131" s="1" customFormat="1" ht="15" customHeight="1">
      <c r="B131" s="333"/>
      <c r="C131" s="314" t="s">
        <v>1644</v>
      </c>
      <c r="D131" s="314"/>
      <c r="E131" s="314"/>
      <c r="F131" s="315" t="s">
        <v>1635</v>
      </c>
      <c r="G131" s="314"/>
      <c r="H131" s="314" t="s">
        <v>1645</v>
      </c>
      <c r="I131" s="314" t="s">
        <v>1631</v>
      </c>
      <c r="J131" s="314">
        <v>20</v>
      </c>
      <c r="K131" s="336"/>
    </row>
    <row r="132" s="1" customFormat="1" ht="15" customHeight="1">
      <c r="B132" s="333"/>
      <c r="C132" s="314" t="s">
        <v>1646</v>
      </c>
      <c r="D132" s="314"/>
      <c r="E132" s="314"/>
      <c r="F132" s="315" t="s">
        <v>1635</v>
      </c>
      <c r="G132" s="314"/>
      <c r="H132" s="314" t="s">
        <v>1647</v>
      </c>
      <c r="I132" s="314" t="s">
        <v>1631</v>
      </c>
      <c r="J132" s="314">
        <v>20</v>
      </c>
      <c r="K132" s="336"/>
    </row>
    <row r="133" s="1" customFormat="1" ht="15" customHeight="1">
      <c r="B133" s="333"/>
      <c r="C133" s="288" t="s">
        <v>1634</v>
      </c>
      <c r="D133" s="288"/>
      <c r="E133" s="288"/>
      <c r="F133" s="311" t="s">
        <v>1635</v>
      </c>
      <c r="G133" s="288"/>
      <c r="H133" s="288" t="s">
        <v>1669</v>
      </c>
      <c r="I133" s="288" t="s">
        <v>1631</v>
      </c>
      <c r="J133" s="288">
        <v>50</v>
      </c>
      <c r="K133" s="336"/>
    </row>
    <row r="134" s="1" customFormat="1" ht="15" customHeight="1">
      <c r="B134" s="333"/>
      <c r="C134" s="288" t="s">
        <v>1648</v>
      </c>
      <c r="D134" s="288"/>
      <c r="E134" s="288"/>
      <c r="F134" s="311" t="s">
        <v>1635</v>
      </c>
      <c r="G134" s="288"/>
      <c r="H134" s="288" t="s">
        <v>1669</v>
      </c>
      <c r="I134" s="288" t="s">
        <v>1631</v>
      </c>
      <c r="J134" s="288">
        <v>50</v>
      </c>
      <c r="K134" s="336"/>
    </row>
    <row r="135" s="1" customFormat="1" ht="15" customHeight="1">
      <c r="B135" s="333"/>
      <c r="C135" s="288" t="s">
        <v>1654</v>
      </c>
      <c r="D135" s="288"/>
      <c r="E135" s="288"/>
      <c r="F135" s="311" t="s">
        <v>1635</v>
      </c>
      <c r="G135" s="288"/>
      <c r="H135" s="288" t="s">
        <v>1669</v>
      </c>
      <c r="I135" s="288" t="s">
        <v>1631</v>
      </c>
      <c r="J135" s="288">
        <v>50</v>
      </c>
      <c r="K135" s="336"/>
    </row>
    <row r="136" s="1" customFormat="1" ht="15" customHeight="1">
      <c r="B136" s="333"/>
      <c r="C136" s="288" t="s">
        <v>1656</v>
      </c>
      <c r="D136" s="288"/>
      <c r="E136" s="288"/>
      <c r="F136" s="311" t="s">
        <v>1635</v>
      </c>
      <c r="G136" s="288"/>
      <c r="H136" s="288" t="s">
        <v>1669</v>
      </c>
      <c r="I136" s="288" t="s">
        <v>1631</v>
      </c>
      <c r="J136" s="288">
        <v>50</v>
      </c>
      <c r="K136" s="336"/>
    </row>
    <row r="137" s="1" customFormat="1" ht="15" customHeight="1">
      <c r="B137" s="333"/>
      <c r="C137" s="288" t="s">
        <v>1657</v>
      </c>
      <c r="D137" s="288"/>
      <c r="E137" s="288"/>
      <c r="F137" s="311" t="s">
        <v>1635</v>
      </c>
      <c r="G137" s="288"/>
      <c r="H137" s="288" t="s">
        <v>1682</v>
      </c>
      <c r="I137" s="288" t="s">
        <v>1631</v>
      </c>
      <c r="J137" s="288">
        <v>255</v>
      </c>
      <c r="K137" s="336"/>
    </row>
    <row r="138" s="1" customFormat="1" ht="15" customHeight="1">
      <c r="B138" s="333"/>
      <c r="C138" s="288" t="s">
        <v>1659</v>
      </c>
      <c r="D138" s="288"/>
      <c r="E138" s="288"/>
      <c r="F138" s="311" t="s">
        <v>1629</v>
      </c>
      <c r="G138" s="288"/>
      <c r="H138" s="288" t="s">
        <v>1683</v>
      </c>
      <c r="I138" s="288" t="s">
        <v>1661</v>
      </c>
      <c r="J138" s="288"/>
      <c r="K138" s="336"/>
    </row>
    <row r="139" s="1" customFormat="1" ht="15" customHeight="1">
      <c r="B139" s="333"/>
      <c r="C139" s="288" t="s">
        <v>1662</v>
      </c>
      <c r="D139" s="288"/>
      <c r="E139" s="288"/>
      <c r="F139" s="311" t="s">
        <v>1629</v>
      </c>
      <c r="G139" s="288"/>
      <c r="H139" s="288" t="s">
        <v>1684</v>
      </c>
      <c r="I139" s="288" t="s">
        <v>1664</v>
      </c>
      <c r="J139" s="288"/>
      <c r="K139" s="336"/>
    </row>
    <row r="140" s="1" customFormat="1" ht="15" customHeight="1">
      <c r="B140" s="333"/>
      <c r="C140" s="288" t="s">
        <v>1665</v>
      </c>
      <c r="D140" s="288"/>
      <c r="E140" s="288"/>
      <c r="F140" s="311" t="s">
        <v>1629</v>
      </c>
      <c r="G140" s="288"/>
      <c r="H140" s="288" t="s">
        <v>1665</v>
      </c>
      <c r="I140" s="288" t="s">
        <v>1664</v>
      </c>
      <c r="J140" s="288"/>
      <c r="K140" s="336"/>
    </row>
    <row r="141" s="1" customFormat="1" ht="15" customHeight="1">
      <c r="B141" s="333"/>
      <c r="C141" s="288" t="s">
        <v>39</v>
      </c>
      <c r="D141" s="288"/>
      <c r="E141" s="288"/>
      <c r="F141" s="311" t="s">
        <v>1629</v>
      </c>
      <c r="G141" s="288"/>
      <c r="H141" s="288" t="s">
        <v>1685</v>
      </c>
      <c r="I141" s="288" t="s">
        <v>1664</v>
      </c>
      <c r="J141" s="288"/>
      <c r="K141" s="336"/>
    </row>
    <row r="142" s="1" customFormat="1" ht="15" customHeight="1">
      <c r="B142" s="333"/>
      <c r="C142" s="288" t="s">
        <v>1686</v>
      </c>
      <c r="D142" s="288"/>
      <c r="E142" s="288"/>
      <c r="F142" s="311" t="s">
        <v>1629</v>
      </c>
      <c r="G142" s="288"/>
      <c r="H142" s="288" t="s">
        <v>1687</v>
      </c>
      <c r="I142" s="288" t="s">
        <v>1664</v>
      </c>
      <c r="J142" s="288"/>
      <c r="K142" s="336"/>
    </row>
    <row r="143" s="1" customFormat="1" ht="15" customHeight="1">
      <c r="B143" s="337"/>
      <c r="C143" s="338"/>
      <c r="D143" s="338"/>
      <c r="E143" s="338"/>
      <c r="F143" s="338"/>
      <c r="G143" s="338"/>
      <c r="H143" s="338"/>
      <c r="I143" s="338"/>
      <c r="J143" s="338"/>
      <c r="K143" s="339"/>
    </row>
    <row r="144" s="1" customFormat="1" ht="18.75" customHeight="1">
      <c r="B144" s="324"/>
      <c r="C144" s="324"/>
      <c r="D144" s="324"/>
      <c r="E144" s="324"/>
      <c r="F144" s="325"/>
      <c r="G144" s="324"/>
      <c r="H144" s="324"/>
      <c r="I144" s="324"/>
      <c r="J144" s="324"/>
      <c r="K144" s="324"/>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1688</v>
      </c>
      <c r="D147" s="301"/>
      <c r="E147" s="301"/>
      <c r="F147" s="301"/>
      <c r="G147" s="301"/>
      <c r="H147" s="301"/>
      <c r="I147" s="301"/>
      <c r="J147" s="301"/>
      <c r="K147" s="302"/>
    </row>
    <row r="148" s="1" customFormat="1" ht="17.25" customHeight="1">
      <c r="B148" s="300"/>
      <c r="C148" s="303" t="s">
        <v>1623</v>
      </c>
      <c r="D148" s="303"/>
      <c r="E148" s="303"/>
      <c r="F148" s="303" t="s">
        <v>1624</v>
      </c>
      <c r="G148" s="304"/>
      <c r="H148" s="303" t="s">
        <v>55</v>
      </c>
      <c r="I148" s="303" t="s">
        <v>58</v>
      </c>
      <c r="J148" s="303" t="s">
        <v>1625</v>
      </c>
      <c r="K148" s="302"/>
    </row>
    <row r="149" s="1" customFormat="1" ht="17.25" customHeight="1">
      <c r="B149" s="300"/>
      <c r="C149" s="305" t="s">
        <v>1626</v>
      </c>
      <c r="D149" s="305"/>
      <c r="E149" s="305"/>
      <c r="F149" s="306" t="s">
        <v>1627</v>
      </c>
      <c r="G149" s="307"/>
      <c r="H149" s="305"/>
      <c r="I149" s="305"/>
      <c r="J149" s="305" t="s">
        <v>1628</v>
      </c>
      <c r="K149" s="302"/>
    </row>
    <row r="150" s="1" customFormat="1" ht="5.25" customHeight="1">
      <c r="B150" s="313"/>
      <c r="C150" s="308"/>
      <c r="D150" s="308"/>
      <c r="E150" s="308"/>
      <c r="F150" s="308"/>
      <c r="G150" s="309"/>
      <c r="H150" s="308"/>
      <c r="I150" s="308"/>
      <c r="J150" s="308"/>
      <c r="K150" s="336"/>
    </row>
    <row r="151" s="1" customFormat="1" ht="15" customHeight="1">
      <c r="B151" s="313"/>
      <c r="C151" s="340" t="s">
        <v>1632</v>
      </c>
      <c r="D151" s="288"/>
      <c r="E151" s="288"/>
      <c r="F151" s="341" t="s">
        <v>1629</v>
      </c>
      <c r="G151" s="288"/>
      <c r="H151" s="340" t="s">
        <v>1669</v>
      </c>
      <c r="I151" s="340" t="s">
        <v>1631</v>
      </c>
      <c r="J151" s="340">
        <v>120</v>
      </c>
      <c r="K151" s="336"/>
    </row>
    <row r="152" s="1" customFormat="1" ht="15" customHeight="1">
      <c r="B152" s="313"/>
      <c r="C152" s="340" t="s">
        <v>1678</v>
      </c>
      <c r="D152" s="288"/>
      <c r="E152" s="288"/>
      <c r="F152" s="341" t="s">
        <v>1629</v>
      </c>
      <c r="G152" s="288"/>
      <c r="H152" s="340" t="s">
        <v>1689</v>
      </c>
      <c r="I152" s="340" t="s">
        <v>1631</v>
      </c>
      <c r="J152" s="340" t="s">
        <v>1680</v>
      </c>
      <c r="K152" s="336"/>
    </row>
    <row r="153" s="1" customFormat="1" ht="15" customHeight="1">
      <c r="B153" s="313"/>
      <c r="C153" s="340" t="s">
        <v>1577</v>
      </c>
      <c r="D153" s="288"/>
      <c r="E153" s="288"/>
      <c r="F153" s="341" t="s">
        <v>1629</v>
      </c>
      <c r="G153" s="288"/>
      <c r="H153" s="340" t="s">
        <v>1690</v>
      </c>
      <c r="I153" s="340" t="s">
        <v>1631</v>
      </c>
      <c r="J153" s="340" t="s">
        <v>1680</v>
      </c>
      <c r="K153" s="336"/>
    </row>
    <row r="154" s="1" customFormat="1" ht="15" customHeight="1">
      <c r="B154" s="313"/>
      <c r="C154" s="340" t="s">
        <v>1634</v>
      </c>
      <c r="D154" s="288"/>
      <c r="E154" s="288"/>
      <c r="F154" s="341" t="s">
        <v>1635</v>
      </c>
      <c r="G154" s="288"/>
      <c r="H154" s="340" t="s">
        <v>1669</v>
      </c>
      <c r="I154" s="340" t="s">
        <v>1631</v>
      </c>
      <c r="J154" s="340">
        <v>50</v>
      </c>
      <c r="K154" s="336"/>
    </row>
    <row r="155" s="1" customFormat="1" ht="15" customHeight="1">
      <c r="B155" s="313"/>
      <c r="C155" s="340" t="s">
        <v>1637</v>
      </c>
      <c r="D155" s="288"/>
      <c r="E155" s="288"/>
      <c r="F155" s="341" t="s">
        <v>1629</v>
      </c>
      <c r="G155" s="288"/>
      <c r="H155" s="340" t="s">
        <v>1669</v>
      </c>
      <c r="I155" s="340" t="s">
        <v>1639</v>
      </c>
      <c r="J155" s="340"/>
      <c r="K155" s="336"/>
    </row>
    <row r="156" s="1" customFormat="1" ht="15" customHeight="1">
      <c r="B156" s="313"/>
      <c r="C156" s="340" t="s">
        <v>1648</v>
      </c>
      <c r="D156" s="288"/>
      <c r="E156" s="288"/>
      <c r="F156" s="341" t="s">
        <v>1635</v>
      </c>
      <c r="G156" s="288"/>
      <c r="H156" s="340" t="s">
        <v>1669</v>
      </c>
      <c r="I156" s="340" t="s">
        <v>1631</v>
      </c>
      <c r="J156" s="340">
        <v>50</v>
      </c>
      <c r="K156" s="336"/>
    </row>
    <row r="157" s="1" customFormat="1" ht="15" customHeight="1">
      <c r="B157" s="313"/>
      <c r="C157" s="340" t="s">
        <v>1656</v>
      </c>
      <c r="D157" s="288"/>
      <c r="E157" s="288"/>
      <c r="F157" s="341" t="s">
        <v>1635</v>
      </c>
      <c r="G157" s="288"/>
      <c r="H157" s="340" t="s">
        <v>1669</v>
      </c>
      <c r="I157" s="340" t="s">
        <v>1631</v>
      </c>
      <c r="J157" s="340">
        <v>50</v>
      </c>
      <c r="K157" s="336"/>
    </row>
    <row r="158" s="1" customFormat="1" ht="15" customHeight="1">
      <c r="B158" s="313"/>
      <c r="C158" s="340" t="s">
        <v>1654</v>
      </c>
      <c r="D158" s="288"/>
      <c r="E158" s="288"/>
      <c r="F158" s="341" t="s">
        <v>1635</v>
      </c>
      <c r="G158" s="288"/>
      <c r="H158" s="340" t="s">
        <v>1669</v>
      </c>
      <c r="I158" s="340" t="s">
        <v>1631</v>
      </c>
      <c r="J158" s="340">
        <v>50</v>
      </c>
      <c r="K158" s="336"/>
    </row>
    <row r="159" s="1" customFormat="1" ht="15" customHeight="1">
      <c r="B159" s="313"/>
      <c r="C159" s="340" t="s">
        <v>105</v>
      </c>
      <c r="D159" s="288"/>
      <c r="E159" s="288"/>
      <c r="F159" s="341" t="s">
        <v>1629</v>
      </c>
      <c r="G159" s="288"/>
      <c r="H159" s="340" t="s">
        <v>1691</v>
      </c>
      <c r="I159" s="340" t="s">
        <v>1631</v>
      </c>
      <c r="J159" s="340" t="s">
        <v>1692</v>
      </c>
      <c r="K159" s="336"/>
    </row>
    <row r="160" s="1" customFormat="1" ht="15" customHeight="1">
      <c r="B160" s="313"/>
      <c r="C160" s="340" t="s">
        <v>1693</v>
      </c>
      <c r="D160" s="288"/>
      <c r="E160" s="288"/>
      <c r="F160" s="341" t="s">
        <v>1629</v>
      </c>
      <c r="G160" s="288"/>
      <c r="H160" s="340" t="s">
        <v>1694</v>
      </c>
      <c r="I160" s="340" t="s">
        <v>1664</v>
      </c>
      <c r="J160" s="340"/>
      <c r="K160" s="336"/>
    </row>
    <row r="161" s="1" customFormat="1" ht="15" customHeight="1">
      <c r="B161" s="342"/>
      <c r="C161" s="322"/>
      <c r="D161" s="322"/>
      <c r="E161" s="322"/>
      <c r="F161" s="322"/>
      <c r="G161" s="322"/>
      <c r="H161" s="322"/>
      <c r="I161" s="322"/>
      <c r="J161" s="322"/>
      <c r="K161" s="343"/>
    </row>
    <row r="162" s="1" customFormat="1" ht="18.75" customHeight="1">
      <c r="B162" s="324"/>
      <c r="C162" s="334"/>
      <c r="D162" s="334"/>
      <c r="E162" s="334"/>
      <c r="F162" s="344"/>
      <c r="G162" s="334"/>
      <c r="H162" s="334"/>
      <c r="I162" s="334"/>
      <c r="J162" s="334"/>
      <c r="K162" s="324"/>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1695</v>
      </c>
      <c r="D165" s="279"/>
      <c r="E165" s="279"/>
      <c r="F165" s="279"/>
      <c r="G165" s="279"/>
      <c r="H165" s="279"/>
      <c r="I165" s="279"/>
      <c r="J165" s="279"/>
      <c r="K165" s="280"/>
    </row>
    <row r="166" s="1" customFormat="1" ht="17.25" customHeight="1">
      <c r="B166" s="278"/>
      <c r="C166" s="303" t="s">
        <v>1623</v>
      </c>
      <c r="D166" s="303"/>
      <c r="E166" s="303"/>
      <c r="F166" s="303" t="s">
        <v>1624</v>
      </c>
      <c r="G166" s="345"/>
      <c r="H166" s="346" t="s">
        <v>55</v>
      </c>
      <c r="I166" s="346" t="s">
        <v>58</v>
      </c>
      <c r="J166" s="303" t="s">
        <v>1625</v>
      </c>
      <c r="K166" s="280"/>
    </row>
    <row r="167" s="1" customFormat="1" ht="17.25" customHeight="1">
      <c r="B167" s="281"/>
      <c r="C167" s="305" t="s">
        <v>1626</v>
      </c>
      <c r="D167" s="305"/>
      <c r="E167" s="305"/>
      <c r="F167" s="306" t="s">
        <v>1627</v>
      </c>
      <c r="G167" s="347"/>
      <c r="H167" s="348"/>
      <c r="I167" s="348"/>
      <c r="J167" s="305" t="s">
        <v>1628</v>
      </c>
      <c r="K167" s="283"/>
    </row>
    <row r="168" s="1" customFormat="1" ht="5.25" customHeight="1">
      <c r="B168" s="313"/>
      <c r="C168" s="308"/>
      <c r="D168" s="308"/>
      <c r="E168" s="308"/>
      <c r="F168" s="308"/>
      <c r="G168" s="309"/>
      <c r="H168" s="308"/>
      <c r="I168" s="308"/>
      <c r="J168" s="308"/>
      <c r="K168" s="336"/>
    </row>
    <row r="169" s="1" customFormat="1" ht="15" customHeight="1">
      <c r="B169" s="313"/>
      <c r="C169" s="288" t="s">
        <v>1632</v>
      </c>
      <c r="D169" s="288"/>
      <c r="E169" s="288"/>
      <c r="F169" s="311" t="s">
        <v>1629</v>
      </c>
      <c r="G169" s="288"/>
      <c r="H169" s="288" t="s">
        <v>1669</v>
      </c>
      <c r="I169" s="288" t="s">
        <v>1631</v>
      </c>
      <c r="J169" s="288">
        <v>120</v>
      </c>
      <c r="K169" s="336"/>
    </row>
    <row r="170" s="1" customFormat="1" ht="15" customHeight="1">
      <c r="B170" s="313"/>
      <c r="C170" s="288" t="s">
        <v>1678</v>
      </c>
      <c r="D170" s="288"/>
      <c r="E170" s="288"/>
      <c r="F170" s="311" t="s">
        <v>1629</v>
      </c>
      <c r="G170" s="288"/>
      <c r="H170" s="288" t="s">
        <v>1679</v>
      </c>
      <c r="I170" s="288" t="s">
        <v>1631</v>
      </c>
      <c r="J170" s="288" t="s">
        <v>1680</v>
      </c>
      <c r="K170" s="336"/>
    </row>
    <row r="171" s="1" customFormat="1" ht="15" customHeight="1">
      <c r="B171" s="313"/>
      <c r="C171" s="288" t="s">
        <v>1577</v>
      </c>
      <c r="D171" s="288"/>
      <c r="E171" s="288"/>
      <c r="F171" s="311" t="s">
        <v>1629</v>
      </c>
      <c r="G171" s="288"/>
      <c r="H171" s="288" t="s">
        <v>1696</v>
      </c>
      <c r="I171" s="288" t="s">
        <v>1631</v>
      </c>
      <c r="J171" s="288" t="s">
        <v>1680</v>
      </c>
      <c r="K171" s="336"/>
    </row>
    <row r="172" s="1" customFormat="1" ht="15" customHeight="1">
      <c r="B172" s="313"/>
      <c r="C172" s="288" t="s">
        <v>1634</v>
      </c>
      <c r="D172" s="288"/>
      <c r="E172" s="288"/>
      <c r="F172" s="311" t="s">
        <v>1635</v>
      </c>
      <c r="G172" s="288"/>
      <c r="H172" s="288" t="s">
        <v>1696</v>
      </c>
      <c r="I172" s="288" t="s">
        <v>1631</v>
      </c>
      <c r="J172" s="288">
        <v>50</v>
      </c>
      <c r="K172" s="336"/>
    </row>
    <row r="173" s="1" customFormat="1" ht="15" customHeight="1">
      <c r="B173" s="313"/>
      <c r="C173" s="288" t="s">
        <v>1637</v>
      </c>
      <c r="D173" s="288"/>
      <c r="E173" s="288"/>
      <c r="F173" s="311" t="s">
        <v>1629</v>
      </c>
      <c r="G173" s="288"/>
      <c r="H173" s="288" t="s">
        <v>1696</v>
      </c>
      <c r="I173" s="288" t="s">
        <v>1639</v>
      </c>
      <c r="J173" s="288"/>
      <c r="K173" s="336"/>
    </row>
    <row r="174" s="1" customFormat="1" ht="15" customHeight="1">
      <c r="B174" s="313"/>
      <c r="C174" s="288" t="s">
        <v>1648</v>
      </c>
      <c r="D174" s="288"/>
      <c r="E174" s="288"/>
      <c r="F174" s="311" t="s">
        <v>1635</v>
      </c>
      <c r="G174" s="288"/>
      <c r="H174" s="288" t="s">
        <v>1696</v>
      </c>
      <c r="I174" s="288" t="s">
        <v>1631</v>
      </c>
      <c r="J174" s="288">
        <v>50</v>
      </c>
      <c r="K174" s="336"/>
    </row>
    <row r="175" s="1" customFormat="1" ht="15" customHeight="1">
      <c r="B175" s="313"/>
      <c r="C175" s="288" t="s">
        <v>1656</v>
      </c>
      <c r="D175" s="288"/>
      <c r="E175" s="288"/>
      <c r="F175" s="311" t="s">
        <v>1635</v>
      </c>
      <c r="G175" s="288"/>
      <c r="H175" s="288" t="s">
        <v>1696</v>
      </c>
      <c r="I175" s="288" t="s">
        <v>1631</v>
      </c>
      <c r="J175" s="288">
        <v>50</v>
      </c>
      <c r="K175" s="336"/>
    </row>
    <row r="176" s="1" customFormat="1" ht="15" customHeight="1">
      <c r="B176" s="313"/>
      <c r="C176" s="288" t="s">
        <v>1654</v>
      </c>
      <c r="D176" s="288"/>
      <c r="E176" s="288"/>
      <c r="F176" s="311" t="s">
        <v>1635</v>
      </c>
      <c r="G176" s="288"/>
      <c r="H176" s="288" t="s">
        <v>1696</v>
      </c>
      <c r="I176" s="288" t="s">
        <v>1631</v>
      </c>
      <c r="J176" s="288">
        <v>50</v>
      </c>
      <c r="K176" s="336"/>
    </row>
    <row r="177" s="1" customFormat="1" ht="15" customHeight="1">
      <c r="B177" s="313"/>
      <c r="C177" s="288" t="s">
        <v>129</v>
      </c>
      <c r="D177" s="288"/>
      <c r="E177" s="288"/>
      <c r="F177" s="311" t="s">
        <v>1629</v>
      </c>
      <c r="G177" s="288"/>
      <c r="H177" s="288" t="s">
        <v>1697</v>
      </c>
      <c r="I177" s="288" t="s">
        <v>1698</v>
      </c>
      <c r="J177" s="288"/>
      <c r="K177" s="336"/>
    </row>
    <row r="178" s="1" customFormat="1" ht="15" customHeight="1">
      <c r="B178" s="313"/>
      <c r="C178" s="288" t="s">
        <v>58</v>
      </c>
      <c r="D178" s="288"/>
      <c r="E178" s="288"/>
      <c r="F178" s="311" t="s">
        <v>1629</v>
      </c>
      <c r="G178" s="288"/>
      <c r="H178" s="288" t="s">
        <v>1699</v>
      </c>
      <c r="I178" s="288" t="s">
        <v>1700</v>
      </c>
      <c r="J178" s="288">
        <v>1</v>
      </c>
      <c r="K178" s="336"/>
    </row>
    <row r="179" s="1" customFormat="1" ht="15" customHeight="1">
      <c r="B179" s="313"/>
      <c r="C179" s="288" t="s">
        <v>54</v>
      </c>
      <c r="D179" s="288"/>
      <c r="E179" s="288"/>
      <c r="F179" s="311" t="s">
        <v>1629</v>
      </c>
      <c r="G179" s="288"/>
      <c r="H179" s="288" t="s">
        <v>1701</v>
      </c>
      <c r="I179" s="288" t="s">
        <v>1631</v>
      </c>
      <c r="J179" s="288">
        <v>20</v>
      </c>
      <c r="K179" s="336"/>
    </row>
    <row r="180" s="1" customFormat="1" ht="15" customHeight="1">
      <c r="B180" s="313"/>
      <c r="C180" s="288" t="s">
        <v>55</v>
      </c>
      <c r="D180" s="288"/>
      <c r="E180" s="288"/>
      <c r="F180" s="311" t="s">
        <v>1629</v>
      </c>
      <c r="G180" s="288"/>
      <c r="H180" s="288" t="s">
        <v>1702</v>
      </c>
      <c r="I180" s="288" t="s">
        <v>1631</v>
      </c>
      <c r="J180" s="288">
        <v>255</v>
      </c>
      <c r="K180" s="336"/>
    </row>
    <row r="181" s="1" customFormat="1" ht="15" customHeight="1">
      <c r="B181" s="313"/>
      <c r="C181" s="288" t="s">
        <v>130</v>
      </c>
      <c r="D181" s="288"/>
      <c r="E181" s="288"/>
      <c r="F181" s="311" t="s">
        <v>1629</v>
      </c>
      <c r="G181" s="288"/>
      <c r="H181" s="288" t="s">
        <v>1593</v>
      </c>
      <c r="I181" s="288" t="s">
        <v>1631</v>
      </c>
      <c r="J181" s="288">
        <v>10</v>
      </c>
      <c r="K181" s="336"/>
    </row>
    <row r="182" s="1" customFormat="1" ht="15" customHeight="1">
      <c r="B182" s="313"/>
      <c r="C182" s="288" t="s">
        <v>131</v>
      </c>
      <c r="D182" s="288"/>
      <c r="E182" s="288"/>
      <c r="F182" s="311" t="s">
        <v>1629</v>
      </c>
      <c r="G182" s="288"/>
      <c r="H182" s="288" t="s">
        <v>1703</v>
      </c>
      <c r="I182" s="288" t="s">
        <v>1664</v>
      </c>
      <c r="J182" s="288"/>
      <c r="K182" s="336"/>
    </row>
    <row r="183" s="1" customFormat="1" ht="15" customHeight="1">
      <c r="B183" s="313"/>
      <c r="C183" s="288" t="s">
        <v>1704</v>
      </c>
      <c r="D183" s="288"/>
      <c r="E183" s="288"/>
      <c r="F183" s="311" t="s">
        <v>1629</v>
      </c>
      <c r="G183" s="288"/>
      <c r="H183" s="288" t="s">
        <v>1705</v>
      </c>
      <c r="I183" s="288" t="s">
        <v>1664</v>
      </c>
      <c r="J183" s="288"/>
      <c r="K183" s="336"/>
    </row>
    <row r="184" s="1" customFormat="1" ht="15" customHeight="1">
      <c r="B184" s="313"/>
      <c r="C184" s="288" t="s">
        <v>1693</v>
      </c>
      <c r="D184" s="288"/>
      <c r="E184" s="288"/>
      <c r="F184" s="311" t="s">
        <v>1629</v>
      </c>
      <c r="G184" s="288"/>
      <c r="H184" s="288" t="s">
        <v>1706</v>
      </c>
      <c r="I184" s="288" t="s">
        <v>1664</v>
      </c>
      <c r="J184" s="288"/>
      <c r="K184" s="336"/>
    </row>
    <row r="185" s="1" customFormat="1" ht="15" customHeight="1">
      <c r="B185" s="313"/>
      <c r="C185" s="288" t="s">
        <v>133</v>
      </c>
      <c r="D185" s="288"/>
      <c r="E185" s="288"/>
      <c r="F185" s="311" t="s">
        <v>1635</v>
      </c>
      <c r="G185" s="288"/>
      <c r="H185" s="288" t="s">
        <v>1707</v>
      </c>
      <c r="I185" s="288" t="s">
        <v>1631</v>
      </c>
      <c r="J185" s="288">
        <v>50</v>
      </c>
      <c r="K185" s="336"/>
    </row>
    <row r="186" s="1" customFormat="1" ht="15" customHeight="1">
      <c r="B186" s="313"/>
      <c r="C186" s="288" t="s">
        <v>1708</v>
      </c>
      <c r="D186" s="288"/>
      <c r="E186" s="288"/>
      <c r="F186" s="311" t="s">
        <v>1635</v>
      </c>
      <c r="G186" s="288"/>
      <c r="H186" s="288" t="s">
        <v>1709</v>
      </c>
      <c r="I186" s="288" t="s">
        <v>1710</v>
      </c>
      <c r="J186" s="288"/>
      <c r="K186" s="336"/>
    </row>
    <row r="187" s="1" customFormat="1" ht="15" customHeight="1">
      <c r="B187" s="313"/>
      <c r="C187" s="288" t="s">
        <v>1711</v>
      </c>
      <c r="D187" s="288"/>
      <c r="E187" s="288"/>
      <c r="F187" s="311" t="s">
        <v>1635</v>
      </c>
      <c r="G187" s="288"/>
      <c r="H187" s="288" t="s">
        <v>1712</v>
      </c>
      <c r="I187" s="288" t="s">
        <v>1710</v>
      </c>
      <c r="J187" s="288"/>
      <c r="K187" s="336"/>
    </row>
    <row r="188" s="1" customFormat="1" ht="15" customHeight="1">
      <c r="B188" s="313"/>
      <c r="C188" s="288" t="s">
        <v>1713</v>
      </c>
      <c r="D188" s="288"/>
      <c r="E188" s="288"/>
      <c r="F188" s="311" t="s">
        <v>1635</v>
      </c>
      <c r="G188" s="288"/>
      <c r="H188" s="288" t="s">
        <v>1714</v>
      </c>
      <c r="I188" s="288" t="s">
        <v>1710</v>
      </c>
      <c r="J188" s="288"/>
      <c r="K188" s="336"/>
    </row>
    <row r="189" s="1" customFormat="1" ht="15" customHeight="1">
      <c r="B189" s="313"/>
      <c r="C189" s="349" t="s">
        <v>1715</v>
      </c>
      <c r="D189" s="288"/>
      <c r="E189" s="288"/>
      <c r="F189" s="311" t="s">
        <v>1635</v>
      </c>
      <c r="G189" s="288"/>
      <c r="H189" s="288" t="s">
        <v>1716</v>
      </c>
      <c r="I189" s="288" t="s">
        <v>1717</v>
      </c>
      <c r="J189" s="350" t="s">
        <v>1718</v>
      </c>
      <c r="K189" s="336"/>
    </row>
    <row r="190" s="1" customFormat="1" ht="15" customHeight="1">
      <c r="B190" s="313"/>
      <c r="C190" s="349" t="s">
        <v>43</v>
      </c>
      <c r="D190" s="288"/>
      <c r="E190" s="288"/>
      <c r="F190" s="311" t="s">
        <v>1629</v>
      </c>
      <c r="G190" s="288"/>
      <c r="H190" s="285" t="s">
        <v>1719</v>
      </c>
      <c r="I190" s="288" t="s">
        <v>1720</v>
      </c>
      <c r="J190" s="288"/>
      <c r="K190" s="336"/>
    </row>
    <row r="191" s="1" customFormat="1" ht="15" customHeight="1">
      <c r="B191" s="313"/>
      <c r="C191" s="349" t="s">
        <v>1721</v>
      </c>
      <c r="D191" s="288"/>
      <c r="E191" s="288"/>
      <c r="F191" s="311" t="s">
        <v>1629</v>
      </c>
      <c r="G191" s="288"/>
      <c r="H191" s="288" t="s">
        <v>1722</v>
      </c>
      <c r="I191" s="288" t="s">
        <v>1664</v>
      </c>
      <c r="J191" s="288"/>
      <c r="K191" s="336"/>
    </row>
    <row r="192" s="1" customFormat="1" ht="15" customHeight="1">
      <c r="B192" s="313"/>
      <c r="C192" s="349" t="s">
        <v>1723</v>
      </c>
      <c r="D192" s="288"/>
      <c r="E192" s="288"/>
      <c r="F192" s="311" t="s">
        <v>1629</v>
      </c>
      <c r="G192" s="288"/>
      <c r="H192" s="288" t="s">
        <v>1724</v>
      </c>
      <c r="I192" s="288" t="s">
        <v>1664</v>
      </c>
      <c r="J192" s="288"/>
      <c r="K192" s="336"/>
    </row>
    <row r="193" s="1" customFormat="1" ht="15" customHeight="1">
      <c r="B193" s="313"/>
      <c r="C193" s="349" t="s">
        <v>1725</v>
      </c>
      <c r="D193" s="288"/>
      <c r="E193" s="288"/>
      <c r="F193" s="311" t="s">
        <v>1635</v>
      </c>
      <c r="G193" s="288"/>
      <c r="H193" s="288" t="s">
        <v>1726</v>
      </c>
      <c r="I193" s="288" t="s">
        <v>1664</v>
      </c>
      <c r="J193" s="288"/>
      <c r="K193" s="336"/>
    </row>
    <row r="194" s="1" customFormat="1" ht="15" customHeight="1">
      <c r="B194" s="342"/>
      <c r="C194" s="351"/>
      <c r="D194" s="322"/>
      <c r="E194" s="322"/>
      <c r="F194" s="322"/>
      <c r="G194" s="322"/>
      <c r="H194" s="322"/>
      <c r="I194" s="322"/>
      <c r="J194" s="322"/>
      <c r="K194" s="343"/>
    </row>
    <row r="195" s="1" customFormat="1" ht="18.75" customHeight="1">
      <c r="B195" s="324"/>
      <c r="C195" s="334"/>
      <c r="D195" s="334"/>
      <c r="E195" s="334"/>
      <c r="F195" s="344"/>
      <c r="G195" s="334"/>
      <c r="H195" s="334"/>
      <c r="I195" s="334"/>
      <c r="J195" s="334"/>
      <c r="K195" s="324"/>
    </row>
    <row r="196" s="1" customFormat="1" ht="18.75" customHeight="1">
      <c r="B196" s="324"/>
      <c r="C196" s="334"/>
      <c r="D196" s="334"/>
      <c r="E196" s="334"/>
      <c r="F196" s="344"/>
      <c r="G196" s="334"/>
      <c r="H196" s="334"/>
      <c r="I196" s="334"/>
      <c r="J196" s="334"/>
      <c r="K196" s="324"/>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1727</v>
      </c>
      <c r="D199" s="279"/>
      <c r="E199" s="279"/>
      <c r="F199" s="279"/>
      <c r="G199" s="279"/>
      <c r="H199" s="279"/>
      <c r="I199" s="279"/>
      <c r="J199" s="279"/>
      <c r="K199" s="280"/>
    </row>
    <row r="200" s="1" customFormat="1" ht="25.5" customHeight="1">
      <c r="B200" s="278"/>
      <c r="C200" s="352" t="s">
        <v>1728</v>
      </c>
      <c r="D200" s="352"/>
      <c r="E200" s="352"/>
      <c r="F200" s="352" t="s">
        <v>1729</v>
      </c>
      <c r="G200" s="353"/>
      <c r="H200" s="352" t="s">
        <v>1730</v>
      </c>
      <c r="I200" s="352"/>
      <c r="J200" s="352"/>
      <c r="K200" s="280"/>
    </row>
    <row r="201" s="1" customFormat="1" ht="5.25" customHeight="1">
      <c r="B201" s="313"/>
      <c r="C201" s="308"/>
      <c r="D201" s="308"/>
      <c r="E201" s="308"/>
      <c r="F201" s="308"/>
      <c r="G201" s="334"/>
      <c r="H201" s="308"/>
      <c r="I201" s="308"/>
      <c r="J201" s="308"/>
      <c r="K201" s="336"/>
    </row>
    <row r="202" s="1" customFormat="1" ht="15" customHeight="1">
      <c r="B202" s="313"/>
      <c r="C202" s="288" t="s">
        <v>1720</v>
      </c>
      <c r="D202" s="288"/>
      <c r="E202" s="288"/>
      <c r="F202" s="311" t="s">
        <v>44</v>
      </c>
      <c r="G202" s="288"/>
      <c r="H202" s="288" t="s">
        <v>1731</v>
      </c>
      <c r="I202" s="288"/>
      <c r="J202" s="288"/>
      <c r="K202" s="336"/>
    </row>
    <row r="203" s="1" customFormat="1" ht="15" customHeight="1">
      <c r="B203" s="313"/>
      <c r="C203" s="288"/>
      <c r="D203" s="288"/>
      <c r="E203" s="288"/>
      <c r="F203" s="311" t="s">
        <v>45</v>
      </c>
      <c r="G203" s="288"/>
      <c r="H203" s="288" t="s">
        <v>1732</v>
      </c>
      <c r="I203" s="288"/>
      <c r="J203" s="288"/>
      <c r="K203" s="336"/>
    </row>
    <row r="204" s="1" customFormat="1" ht="15" customHeight="1">
      <c r="B204" s="313"/>
      <c r="C204" s="288"/>
      <c r="D204" s="288"/>
      <c r="E204" s="288"/>
      <c r="F204" s="311" t="s">
        <v>48</v>
      </c>
      <c r="G204" s="288"/>
      <c r="H204" s="288" t="s">
        <v>1733</v>
      </c>
      <c r="I204" s="288"/>
      <c r="J204" s="288"/>
      <c r="K204" s="336"/>
    </row>
    <row r="205" s="1" customFormat="1" ht="15" customHeight="1">
      <c r="B205" s="313"/>
      <c r="C205" s="288"/>
      <c r="D205" s="288"/>
      <c r="E205" s="288"/>
      <c r="F205" s="311" t="s">
        <v>46</v>
      </c>
      <c r="G205" s="288"/>
      <c r="H205" s="288" t="s">
        <v>1734</v>
      </c>
      <c r="I205" s="288"/>
      <c r="J205" s="288"/>
      <c r="K205" s="336"/>
    </row>
    <row r="206" s="1" customFormat="1" ht="15" customHeight="1">
      <c r="B206" s="313"/>
      <c r="C206" s="288"/>
      <c r="D206" s="288"/>
      <c r="E206" s="288"/>
      <c r="F206" s="311" t="s">
        <v>47</v>
      </c>
      <c r="G206" s="288"/>
      <c r="H206" s="288" t="s">
        <v>1735</v>
      </c>
      <c r="I206" s="288"/>
      <c r="J206" s="288"/>
      <c r="K206" s="336"/>
    </row>
    <row r="207" s="1" customFormat="1" ht="15" customHeight="1">
      <c r="B207" s="313"/>
      <c r="C207" s="288"/>
      <c r="D207" s="288"/>
      <c r="E207" s="288"/>
      <c r="F207" s="311"/>
      <c r="G207" s="288"/>
      <c r="H207" s="288"/>
      <c r="I207" s="288"/>
      <c r="J207" s="288"/>
      <c r="K207" s="336"/>
    </row>
    <row r="208" s="1" customFormat="1" ht="15" customHeight="1">
      <c r="B208" s="313"/>
      <c r="C208" s="288" t="s">
        <v>1676</v>
      </c>
      <c r="D208" s="288"/>
      <c r="E208" s="288"/>
      <c r="F208" s="311" t="s">
        <v>80</v>
      </c>
      <c r="G208" s="288"/>
      <c r="H208" s="288" t="s">
        <v>1736</v>
      </c>
      <c r="I208" s="288"/>
      <c r="J208" s="288"/>
      <c r="K208" s="336"/>
    </row>
    <row r="209" s="1" customFormat="1" ht="15" customHeight="1">
      <c r="B209" s="313"/>
      <c r="C209" s="288"/>
      <c r="D209" s="288"/>
      <c r="E209" s="288"/>
      <c r="F209" s="311" t="s">
        <v>1571</v>
      </c>
      <c r="G209" s="288"/>
      <c r="H209" s="288" t="s">
        <v>1572</v>
      </c>
      <c r="I209" s="288"/>
      <c r="J209" s="288"/>
      <c r="K209" s="336"/>
    </row>
    <row r="210" s="1" customFormat="1" ht="15" customHeight="1">
      <c r="B210" s="313"/>
      <c r="C210" s="288"/>
      <c r="D210" s="288"/>
      <c r="E210" s="288"/>
      <c r="F210" s="311" t="s">
        <v>1569</v>
      </c>
      <c r="G210" s="288"/>
      <c r="H210" s="288" t="s">
        <v>1737</v>
      </c>
      <c r="I210" s="288"/>
      <c r="J210" s="288"/>
      <c r="K210" s="336"/>
    </row>
    <row r="211" s="1" customFormat="1" ht="15" customHeight="1">
      <c r="B211" s="354"/>
      <c r="C211" s="288"/>
      <c r="D211" s="288"/>
      <c r="E211" s="288"/>
      <c r="F211" s="311" t="s">
        <v>1573</v>
      </c>
      <c r="G211" s="349"/>
      <c r="H211" s="340" t="s">
        <v>1574</v>
      </c>
      <c r="I211" s="340"/>
      <c r="J211" s="340"/>
      <c r="K211" s="355"/>
    </row>
    <row r="212" s="1" customFormat="1" ht="15" customHeight="1">
      <c r="B212" s="354"/>
      <c r="C212" s="288"/>
      <c r="D212" s="288"/>
      <c r="E212" s="288"/>
      <c r="F212" s="311" t="s">
        <v>1575</v>
      </c>
      <c r="G212" s="349"/>
      <c r="H212" s="340" t="s">
        <v>1738</v>
      </c>
      <c r="I212" s="340"/>
      <c r="J212" s="340"/>
      <c r="K212" s="355"/>
    </row>
    <row r="213" s="1" customFormat="1" ht="15" customHeight="1">
      <c r="B213" s="354"/>
      <c r="C213" s="288"/>
      <c r="D213" s="288"/>
      <c r="E213" s="288"/>
      <c r="F213" s="311"/>
      <c r="G213" s="349"/>
      <c r="H213" s="340"/>
      <c r="I213" s="340"/>
      <c r="J213" s="340"/>
      <c r="K213" s="355"/>
    </row>
    <row r="214" s="1" customFormat="1" ht="15" customHeight="1">
      <c r="B214" s="354"/>
      <c r="C214" s="288" t="s">
        <v>1700</v>
      </c>
      <c r="D214" s="288"/>
      <c r="E214" s="288"/>
      <c r="F214" s="311">
        <v>1</v>
      </c>
      <c r="G214" s="349"/>
      <c r="H214" s="340" t="s">
        <v>1739</v>
      </c>
      <c r="I214" s="340"/>
      <c r="J214" s="340"/>
      <c r="K214" s="355"/>
    </row>
    <row r="215" s="1" customFormat="1" ht="15" customHeight="1">
      <c r="B215" s="354"/>
      <c r="C215" s="288"/>
      <c r="D215" s="288"/>
      <c r="E215" s="288"/>
      <c r="F215" s="311">
        <v>2</v>
      </c>
      <c r="G215" s="349"/>
      <c r="H215" s="340" t="s">
        <v>1740</v>
      </c>
      <c r="I215" s="340"/>
      <c r="J215" s="340"/>
      <c r="K215" s="355"/>
    </row>
    <row r="216" s="1" customFormat="1" ht="15" customHeight="1">
      <c r="B216" s="354"/>
      <c r="C216" s="288"/>
      <c r="D216" s="288"/>
      <c r="E216" s="288"/>
      <c r="F216" s="311">
        <v>3</v>
      </c>
      <c r="G216" s="349"/>
      <c r="H216" s="340" t="s">
        <v>1741</v>
      </c>
      <c r="I216" s="340"/>
      <c r="J216" s="340"/>
      <c r="K216" s="355"/>
    </row>
    <row r="217" s="1" customFormat="1" ht="15" customHeight="1">
      <c r="B217" s="354"/>
      <c r="C217" s="288"/>
      <c r="D217" s="288"/>
      <c r="E217" s="288"/>
      <c r="F217" s="311">
        <v>4</v>
      </c>
      <c r="G217" s="349"/>
      <c r="H217" s="340" t="s">
        <v>1742</v>
      </c>
      <c r="I217" s="340"/>
      <c r="J217" s="340"/>
      <c r="K217" s="355"/>
    </row>
    <row r="218" s="1" customFormat="1" ht="12.75" customHeight="1">
      <c r="B218" s="356"/>
      <c r="C218" s="357"/>
      <c r="D218" s="357"/>
      <c r="E218" s="357"/>
      <c r="F218" s="357"/>
      <c r="G218" s="357"/>
      <c r="H218" s="357"/>
      <c r="I218" s="357"/>
      <c r="J218" s="357"/>
      <c r="K218" s="35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2020-11-11T10:22:33Z</dcterms:created>
  <dcterms:modified xsi:type="dcterms:W3CDTF">2020-11-11T10:22:44Z</dcterms:modified>
</cp:coreProperties>
</file>